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01 - OPRAVA KRYTU SILNIC..." sheetId="2" r:id="rId2"/>
    <sheet name="102 - VJEZDOVÁ BRÁNA A" sheetId="3" r:id="rId3"/>
    <sheet name="103 - VJEZDOVÁ BRÁNA B" sheetId="4" r:id="rId4"/>
    <sheet name="104 - ZŘÍZENÍ PŘECHODU PR..." sheetId="5" r:id="rId5"/>
    <sheet name="105 - ZŘÍZENÍ MÍSTA PRO P..." sheetId="6" r:id="rId6"/>
    <sheet name="901 - VRN - SÚS PK" sheetId="7" r:id="rId7"/>
    <sheet name="902 - VRN - OBEC BROUMOV" sheetId="8" r:id="rId8"/>
    <sheet name="Pokyny pro vyplnění" sheetId="9" r:id="rId9"/>
  </sheets>
  <definedNames>
    <definedName name="_xlnm.Print_Area" localSheetId="0">'Rekapitulace stavby'!$D$4:$AO$36,'Rekapitulace stavby'!$C$42:$AQ$62</definedName>
    <definedName name="_xlnm.Print_Titles" localSheetId="0">'Rekapitulace stavby'!$52:$52</definedName>
    <definedName name="_xlnm._FilterDatabase" localSheetId="1" hidden="1">'101 - OPRAVA KRYTU SILNIC...'!$C$84:$K$414</definedName>
    <definedName name="_xlnm.Print_Area" localSheetId="1">'101 - OPRAVA KRYTU SILNIC...'!$C$4:$J$39,'101 - OPRAVA KRYTU SILNIC...'!$C$45:$J$66,'101 - OPRAVA KRYTU SILNIC...'!$C$72:$K$414</definedName>
    <definedName name="_xlnm.Print_Titles" localSheetId="1">'101 - OPRAVA KRYTU SILNIC...'!$84:$84</definedName>
    <definedName name="_xlnm._FilterDatabase" localSheetId="2" hidden="1">'102 - VJEZDOVÁ BRÁNA A'!$C$84:$K$481</definedName>
    <definedName name="_xlnm.Print_Area" localSheetId="2">'102 - VJEZDOVÁ BRÁNA A'!$C$4:$J$39,'102 - VJEZDOVÁ BRÁNA A'!$C$45:$J$66,'102 - VJEZDOVÁ BRÁNA A'!$C$72:$K$481</definedName>
    <definedName name="_xlnm.Print_Titles" localSheetId="2">'102 - VJEZDOVÁ BRÁNA A'!$84:$84</definedName>
    <definedName name="_xlnm._FilterDatabase" localSheetId="3" hidden="1">'103 - VJEZDOVÁ BRÁNA B'!$C$84:$K$373</definedName>
    <definedName name="_xlnm.Print_Area" localSheetId="3">'103 - VJEZDOVÁ BRÁNA B'!$C$4:$J$39,'103 - VJEZDOVÁ BRÁNA B'!$C$45:$J$66,'103 - VJEZDOVÁ BRÁNA B'!$C$72:$K$373</definedName>
    <definedName name="_xlnm.Print_Titles" localSheetId="3">'103 - VJEZDOVÁ BRÁNA B'!$84:$84</definedName>
    <definedName name="_xlnm._FilterDatabase" localSheetId="4" hidden="1">'104 - ZŘÍZENÍ PŘECHODU PR...'!$C$85:$K$551</definedName>
    <definedName name="_xlnm.Print_Area" localSheetId="4">'104 - ZŘÍZENÍ PŘECHODU PR...'!$C$4:$J$39,'104 - ZŘÍZENÍ PŘECHODU PR...'!$C$45:$J$67,'104 - ZŘÍZENÍ PŘECHODU PR...'!$C$73:$K$551</definedName>
    <definedName name="_xlnm.Print_Titles" localSheetId="4">'104 - ZŘÍZENÍ PŘECHODU PR...'!$85:$85</definedName>
    <definedName name="_xlnm._FilterDatabase" localSheetId="5" hidden="1">'105 - ZŘÍZENÍ MÍSTA PRO P...'!$C$84:$K$355</definedName>
    <definedName name="_xlnm.Print_Area" localSheetId="5">'105 - ZŘÍZENÍ MÍSTA PRO P...'!$C$4:$J$39,'105 - ZŘÍZENÍ MÍSTA PRO P...'!$C$45:$J$66,'105 - ZŘÍZENÍ MÍSTA PRO P...'!$C$72:$K$355</definedName>
    <definedName name="_xlnm.Print_Titles" localSheetId="5">'105 - ZŘÍZENÍ MÍSTA PRO P...'!$84:$84</definedName>
    <definedName name="_xlnm._FilterDatabase" localSheetId="6" hidden="1">'901 - VRN - SÚS PK'!$C$84:$K$126</definedName>
    <definedName name="_xlnm.Print_Area" localSheetId="6">'901 - VRN - SÚS PK'!$C$4:$J$39,'901 - VRN - SÚS PK'!$C$45:$J$66,'901 - VRN - SÚS PK'!$C$72:$K$126</definedName>
    <definedName name="_xlnm.Print_Titles" localSheetId="6">'901 - VRN - SÚS PK'!$84:$84</definedName>
    <definedName name="_xlnm._FilterDatabase" localSheetId="7" hidden="1">'902 - VRN - OBEC BROUMOV'!$C$84:$K$126</definedName>
    <definedName name="_xlnm.Print_Area" localSheetId="7">'902 - VRN - OBEC BROUMOV'!$C$4:$J$39,'902 - VRN - OBEC BROUMOV'!$C$45:$J$66,'902 - VRN - OBEC BROUMOV'!$C$72:$K$126</definedName>
    <definedName name="_xlnm.Print_Titles" localSheetId="7">'902 - VRN - OBEC BROUMOV'!$84:$84</definedName>
    <definedName name="_xlnm.Print_Area" localSheetId="8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8" l="1" r="J37"/>
  <c r="J36"/>
  <c i="1" r="AY61"/>
  <c i="8" r="J35"/>
  <c i="1" r="AX61"/>
  <c i="8" r="BI124"/>
  <c r="BH124"/>
  <c r="BG124"/>
  <c r="BF124"/>
  <c r="T124"/>
  <c r="T123"/>
  <c r="R124"/>
  <c r="R123"/>
  <c r="P124"/>
  <c r="P123"/>
  <c r="BI120"/>
  <c r="BH120"/>
  <c r="BG120"/>
  <c r="BF120"/>
  <c r="T120"/>
  <c r="T119"/>
  <c r="R120"/>
  <c r="R119"/>
  <c r="P120"/>
  <c r="P119"/>
  <c r="BI116"/>
  <c r="BH116"/>
  <c r="BG116"/>
  <c r="BF116"/>
  <c r="T116"/>
  <c r="T115"/>
  <c r="R116"/>
  <c r="R115"/>
  <c r="P116"/>
  <c r="P115"/>
  <c r="BI113"/>
  <c r="BH113"/>
  <c r="BG113"/>
  <c r="BF113"/>
  <c r="T113"/>
  <c r="R113"/>
  <c r="P113"/>
  <c r="BI109"/>
  <c r="BH109"/>
  <c r="BG109"/>
  <c r="BF109"/>
  <c r="T109"/>
  <c r="R109"/>
  <c r="P109"/>
  <c r="BI104"/>
  <c r="BH104"/>
  <c r="BG104"/>
  <c r="BF104"/>
  <c r="T104"/>
  <c r="R104"/>
  <c r="P104"/>
  <c r="BI98"/>
  <c r="BH98"/>
  <c r="BG98"/>
  <c r="BF98"/>
  <c r="T98"/>
  <c r="R98"/>
  <c r="P98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82"/>
  <c r="J17"/>
  <c r="J12"/>
  <c r="J79"/>
  <c r="E7"/>
  <c r="E75"/>
  <c i="7" r="J37"/>
  <c r="J36"/>
  <c i="1" r="AY60"/>
  <c i="7" r="J35"/>
  <c i="1" r="AX60"/>
  <c i="7" r="BI124"/>
  <c r="BH124"/>
  <c r="BG124"/>
  <c r="BF124"/>
  <c r="T124"/>
  <c r="T123"/>
  <c r="R124"/>
  <c r="R123"/>
  <c r="P124"/>
  <c r="P123"/>
  <c r="BI120"/>
  <c r="BH120"/>
  <c r="BG120"/>
  <c r="BF120"/>
  <c r="T120"/>
  <c r="T119"/>
  <c r="R120"/>
  <c r="R119"/>
  <c r="P120"/>
  <c r="P119"/>
  <c r="BI116"/>
  <c r="BH116"/>
  <c r="BG116"/>
  <c r="BF116"/>
  <c r="T116"/>
  <c r="T115"/>
  <c r="R116"/>
  <c r="R115"/>
  <c r="P116"/>
  <c r="P115"/>
  <c r="BI113"/>
  <c r="BH113"/>
  <c r="BG113"/>
  <c r="BF113"/>
  <c r="T113"/>
  <c r="R113"/>
  <c r="P113"/>
  <c r="BI109"/>
  <c r="BH109"/>
  <c r="BG109"/>
  <c r="BF109"/>
  <c r="T109"/>
  <c r="R109"/>
  <c r="P109"/>
  <c r="BI104"/>
  <c r="BH104"/>
  <c r="BG104"/>
  <c r="BF104"/>
  <c r="T104"/>
  <c r="R104"/>
  <c r="P104"/>
  <c r="BI98"/>
  <c r="BH98"/>
  <c r="BG98"/>
  <c r="BF98"/>
  <c r="T98"/>
  <c r="R98"/>
  <c r="P98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82"/>
  <c r="J17"/>
  <c r="J12"/>
  <c r="J79"/>
  <c r="E7"/>
  <c r="E75"/>
  <c i="6" r="J37"/>
  <c r="J36"/>
  <c i="1" r="AY59"/>
  <c i="6" r="J35"/>
  <c i="1" r="AX59"/>
  <c i="6" r="BI354"/>
  <c r="BH354"/>
  <c r="BG354"/>
  <c r="BF354"/>
  <c r="T354"/>
  <c r="T353"/>
  <c r="R354"/>
  <c r="R353"/>
  <c r="P354"/>
  <c r="P353"/>
  <c r="BI350"/>
  <c r="BH350"/>
  <c r="BG350"/>
  <c r="BF350"/>
  <c r="T350"/>
  <c r="R350"/>
  <c r="P350"/>
  <c r="BI345"/>
  <c r="BH345"/>
  <c r="BG345"/>
  <c r="BF345"/>
  <c r="T345"/>
  <c r="R345"/>
  <c r="P345"/>
  <c r="BI342"/>
  <c r="BH342"/>
  <c r="BG342"/>
  <c r="BF342"/>
  <c r="T342"/>
  <c r="R342"/>
  <c r="P342"/>
  <c r="BI334"/>
  <c r="BH334"/>
  <c r="BG334"/>
  <c r="BF334"/>
  <c r="T334"/>
  <c r="R334"/>
  <c r="P334"/>
  <c r="BI328"/>
  <c r="BH328"/>
  <c r="BG328"/>
  <c r="BF328"/>
  <c r="T328"/>
  <c r="R328"/>
  <c r="P328"/>
  <c r="BI324"/>
  <c r="BH324"/>
  <c r="BG324"/>
  <c r="BF324"/>
  <c r="T324"/>
  <c r="R324"/>
  <c r="P324"/>
  <c r="BI321"/>
  <c r="BH321"/>
  <c r="BG321"/>
  <c r="BF321"/>
  <c r="T321"/>
  <c r="R321"/>
  <c r="P321"/>
  <c r="BI315"/>
  <c r="BH315"/>
  <c r="BG315"/>
  <c r="BF315"/>
  <c r="T315"/>
  <c r="R315"/>
  <c r="P315"/>
  <c r="BI310"/>
  <c r="BH310"/>
  <c r="BG310"/>
  <c r="BF310"/>
  <c r="T310"/>
  <c r="R310"/>
  <c r="P310"/>
  <c r="BI306"/>
  <c r="BH306"/>
  <c r="BG306"/>
  <c r="BF306"/>
  <c r="T306"/>
  <c r="R306"/>
  <c r="P306"/>
  <c r="BI303"/>
  <c r="BH303"/>
  <c r="BG303"/>
  <c r="BF303"/>
  <c r="T303"/>
  <c r="R303"/>
  <c r="P303"/>
  <c r="BI301"/>
  <c r="BH301"/>
  <c r="BG301"/>
  <c r="BF301"/>
  <c r="T301"/>
  <c r="R301"/>
  <c r="P301"/>
  <c r="BI292"/>
  <c r="BH292"/>
  <c r="BG292"/>
  <c r="BF292"/>
  <c r="T292"/>
  <c r="R292"/>
  <c r="P292"/>
  <c r="BI288"/>
  <c r="BH288"/>
  <c r="BG288"/>
  <c r="BF288"/>
  <c r="T288"/>
  <c r="R288"/>
  <c r="P288"/>
  <c r="BI284"/>
  <c r="BH284"/>
  <c r="BG284"/>
  <c r="BF284"/>
  <c r="T284"/>
  <c r="R284"/>
  <c r="P284"/>
  <c r="BI281"/>
  <c r="BH281"/>
  <c r="BG281"/>
  <c r="BF281"/>
  <c r="T281"/>
  <c r="R281"/>
  <c r="P281"/>
  <c r="BI278"/>
  <c r="BH278"/>
  <c r="BG278"/>
  <c r="BF278"/>
  <c r="T278"/>
  <c r="R278"/>
  <c r="P278"/>
  <c r="BI275"/>
  <c r="BH275"/>
  <c r="BG275"/>
  <c r="BF275"/>
  <c r="T275"/>
  <c r="R275"/>
  <c r="P275"/>
  <c r="BI271"/>
  <c r="BH271"/>
  <c r="BG271"/>
  <c r="BF271"/>
  <c r="T271"/>
  <c r="R271"/>
  <c r="P271"/>
  <c r="BI270"/>
  <c r="BH270"/>
  <c r="BG270"/>
  <c r="BF270"/>
  <c r="T270"/>
  <c r="R270"/>
  <c r="P270"/>
  <c r="BI267"/>
  <c r="BH267"/>
  <c r="BG267"/>
  <c r="BF267"/>
  <c r="T267"/>
  <c r="R267"/>
  <c r="P267"/>
  <c r="BI265"/>
  <c r="BH265"/>
  <c r="BG265"/>
  <c r="BF265"/>
  <c r="T265"/>
  <c r="R265"/>
  <c r="P265"/>
  <c r="BI262"/>
  <c r="BH262"/>
  <c r="BG262"/>
  <c r="BF262"/>
  <c r="T262"/>
  <c r="R262"/>
  <c r="P262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3"/>
  <c r="BH253"/>
  <c r="BG253"/>
  <c r="BF253"/>
  <c r="T253"/>
  <c r="R253"/>
  <c r="P253"/>
  <c r="BI252"/>
  <c r="BH252"/>
  <c r="BG252"/>
  <c r="BF252"/>
  <c r="T252"/>
  <c r="R252"/>
  <c r="P252"/>
  <c r="BI246"/>
  <c r="BH246"/>
  <c r="BG246"/>
  <c r="BF246"/>
  <c r="T246"/>
  <c r="R246"/>
  <c r="P246"/>
  <c r="BI242"/>
  <c r="BH242"/>
  <c r="BG242"/>
  <c r="BF242"/>
  <c r="T242"/>
  <c r="R242"/>
  <c r="P242"/>
  <c r="BI237"/>
  <c r="BH237"/>
  <c r="BG237"/>
  <c r="BF237"/>
  <c r="T237"/>
  <c r="R237"/>
  <c r="P237"/>
  <c r="BI233"/>
  <c r="BH233"/>
  <c r="BG233"/>
  <c r="BF233"/>
  <c r="T233"/>
  <c r="R233"/>
  <c r="P233"/>
  <c r="BI229"/>
  <c r="BH229"/>
  <c r="BG229"/>
  <c r="BF229"/>
  <c r="T229"/>
  <c r="R229"/>
  <c r="P229"/>
  <c r="BI225"/>
  <c r="BH225"/>
  <c r="BG225"/>
  <c r="BF225"/>
  <c r="T225"/>
  <c r="R225"/>
  <c r="P225"/>
  <c r="BI218"/>
  <c r="BH218"/>
  <c r="BG218"/>
  <c r="BF218"/>
  <c r="T218"/>
  <c r="R218"/>
  <c r="P218"/>
  <c r="BI213"/>
  <c r="BH213"/>
  <c r="BG213"/>
  <c r="BF213"/>
  <c r="T213"/>
  <c r="R213"/>
  <c r="P213"/>
  <c r="BI209"/>
  <c r="BH209"/>
  <c r="BG209"/>
  <c r="BF209"/>
  <c r="T209"/>
  <c r="R209"/>
  <c r="P209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4"/>
  <c r="BH194"/>
  <c r="BG194"/>
  <c r="BF194"/>
  <c r="T194"/>
  <c r="R194"/>
  <c r="P194"/>
  <c r="BI188"/>
  <c r="BH188"/>
  <c r="BG188"/>
  <c r="BF188"/>
  <c r="T188"/>
  <c r="R188"/>
  <c r="P188"/>
  <c r="BI184"/>
  <c r="BH184"/>
  <c r="BG184"/>
  <c r="BF184"/>
  <c r="T184"/>
  <c r="R184"/>
  <c r="P184"/>
  <c r="BI180"/>
  <c r="BH180"/>
  <c r="BG180"/>
  <c r="BF180"/>
  <c r="T180"/>
  <c r="R180"/>
  <c r="P180"/>
  <c r="BI175"/>
  <c r="BH175"/>
  <c r="BG175"/>
  <c r="BF175"/>
  <c r="T175"/>
  <c r="R175"/>
  <c r="P175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3"/>
  <c r="BH153"/>
  <c r="BG153"/>
  <c r="BF153"/>
  <c r="T153"/>
  <c r="R153"/>
  <c r="P153"/>
  <c r="BI147"/>
  <c r="BH147"/>
  <c r="BG147"/>
  <c r="BF147"/>
  <c r="T147"/>
  <c r="R147"/>
  <c r="P147"/>
  <c r="BI144"/>
  <c r="BH144"/>
  <c r="BG144"/>
  <c r="BF144"/>
  <c r="T144"/>
  <c r="R144"/>
  <c r="P144"/>
  <c r="BI140"/>
  <c r="BH140"/>
  <c r="BG140"/>
  <c r="BF140"/>
  <c r="T140"/>
  <c r="R140"/>
  <c r="P140"/>
  <c r="BI136"/>
  <c r="BH136"/>
  <c r="BG136"/>
  <c r="BF136"/>
  <c r="T136"/>
  <c r="R136"/>
  <c r="P136"/>
  <c r="BI132"/>
  <c r="BH132"/>
  <c r="BG132"/>
  <c r="BF132"/>
  <c r="T132"/>
  <c r="R132"/>
  <c r="P132"/>
  <c r="BI128"/>
  <c r="BH128"/>
  <c r="BG128"/>
  <c r="BF128"/>
  <c r="T128"/>
  <c r="R128"/>
  <c r="P128"/>
  <c r="BI122"/>
  <c r="BH122"/>
  <c r="BG122"/>
  <c r="BF122"/>
  <c r="T122"/>
  <c r="R122"/>
  <c r="P122"/>
  <c r="BI118"/>
  <c r="BH118"/>
  <c r="BG118"/>
  <c r="BF118"/>
  <c r="T118"/>
  <c r="R118"/>
  <c r="P118"/>
  <c r="BI114"/>
  <c r="BH114"/>
  <c r="BG114"/>
  <c r="BF114"/>
  <c r="T114"/>
  <c r="R114"/>
  <c r="P114"/>
  <c r="BI111"/>
  <c r="BH111"/>
  <c r="BG111"/>
  <c r="BF111"/>
  <c r="T111"/>
  <c r="R111"/>
  <c r="P111"/>
  <c r="BI107"/>
  <c r="BH107"/>
  <c r="BG107"/>
  <c r="BF107"/>
  <c r="T107"/>
  <c r="R107"/>
  <c r="P107"/>
  <c r="BI104"/>
  <c r="BH104"/>
  <c r="BG104"/>
  <c r="BF104"/>
  <c r="T104"/>
  <c r="R104"/>
  <c r="P104"/>
  <c r="BI98"/>
  <c r="BH98"/>
  <c r="BG98"/>
  <c r="BF98"/>
  <c r="T98"/>
  <c r="R98"/>
  <c r="P98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55"/>
  <c r="J17"/>
  <c r="J12"/>
  <c r="J52"/>
  <c r="E7"/>
  <c r="E75"/>
  <c i="5" r="J37"/>
  <c r="J36"/>
  <c i="1" r="AY58"/>
  <c i="5" r="J35"/>
  <c i="1" r="AX58"/>
  <c i="5" r="BI550"/>
  <c r="BH550"/>
  <c r="BG550"/>
  <c r="BF550"/>
  <c r="T550"/>
  <c r="T549"/>
  <c r="R550"/>
  <c r="R549"/>
  <c r="P550"/>
  <c r="P549"/>
  <c r="BI546"/>
  <c r="BH546"/>
  <c r="BG546"/>
  <c r="BF546"/>
  <c r="T546"/>
  <c r="R546"/>
  <c r="P546"/>
  <c r="BI541"/>
  <c r="BH541"/>
  <c r="BG541"/>
  <c r="BF541"/>
  <c r="T541"/>
  <c r="R541"/>
  <c r="P541"/>
  <c r="BI535"/>
  <c r="BH535"/>
  <c r="BG535"/>
  <c r="BF535"/>
  <c r="T535"/>
  <c r="R535"/>
  <c r="P535"/>
  <c r="BI524"/>
  <c r="BH524"/>
  <c r="BG524"/>
  <c r="BF524"/>
  <c r="T524"/>
  <c r="R524"/>
  <c r="P524"/>
  <c r="BI515"/>
  <c r="BH515"/>
  <c r="BG515"/>
  <c r="BF515"/>
  <c r="T515"/>
  <c r="R515"/>
  <c r="P515"/>
  <c r="BI511"/>
  <c r="BH511"/>
  <c r="BG511"/>
  <c r="BF511"/>
  <c r="T511"/>
  <c r="R511"/>
  <c r="P511"/>
  <c r="BI508"/>
  <c r="BH508"/>
  <c r="BG508"/>
  <c r="BF508"/>
  <c r="T508"/>
  <c r="R508"/>
  <c r="P508"/>
  <c r="BI502"/>
  <c r="BH502"/>
  <c r="BG502"/>
  <c r="BF502"/>
  <c r="T502"/>
  <c r="R502"/>
  <c r="P502"/>
  <c r="BI497"/>
  <c r="BH497"/>
  <c r="BG497"/>
  <c r="BF497"/>
  <c r="T497"/>
  <c r="R497"/>
  <c r="P497"/>
  <c r="BI493"/>
  <c r="BH493"/>
  <c r="BG493"/>
  <c r="BF493"/>
  <c r="T493"/>
  <c r="R493"/>
  <c r="P493"/>
  <c r="BI489"/>
  <c r="BH489"/>
  <c r="BG489"/>
  <c r="BF489"/>
  <c r="T489"/>
  <c r="R489"/>
  <c r="P489"/>
  <c r="BI486"/>
  <c r="BH486"/>
  <c r="BG486"/>
  <c r="BF486"/>
  <c r="T486"/>
  <c r="R486"/>
  <c r="P486"/>
  <c r="BI478"/>
  <c r="BH478"/>
  <c r="BG478"/>
  <c r="BF478"/>
  <c r="T478"/>
  <c r="R478"/>
  <c r="P478"/>
  <c r="BI471"/>
  <c r="BH471"/>
  <c r="BG471"/>
  <c r="BF471"/>
  <c r="T471"/>
  <c r="R471"/>
  <c r="P471"/>
  <c r="BI465"/>
  <c r="BH465"/>
  <c r="BG465"/>
  <c r="BF465"/>
  <c r="T465"/>
  <c r="R465"/>
  <c r="P465"/>
  <c r="BI459"/>
  <c r="BH459"/>
  <c r="BG459"/>
  <c r="BF459"/>
  <c r="T459"/>
  <c r="R459"/>
  <c r="P459"/>
  <c r="BI456"/>
  <c r="BH456"/>
  <c r="BG456"/>
  <c r="BF456"/>
  <c r="T456"/>
  <c r="R456"/>
  <c r="P456"/>
  <c r="BI453"/>
  <c r="BH453"/>
  <c r="BG453"/>
  <c r="BF453"/>
  <c r="T453"/>
  <c r="R453"/>
  <c r="P453"/>
  <c r="BI450"/>
  <c r="BH450"/>
  <c r="BG450"/>
  <c r="BF450"/>
  <c r="T450"/>
  <c r="R450"/>
  <c r="P450"/>
  <c r="BI443"/>
  <c r="BH443"/>
  <c r="BG443"/>
  <c r="BF443"/>
  <c r="T443"/>
  <c r="R443"/>
  <c r="P443"/>
  <c r="BI442"/>
  <c r="BH442"/>
  <c r="BG442"/>
  <c r="BF442"/>
  <c r="T442"/>
  <c r="R442"/>
  <c r="P442"/>
  <c r="BI439"/>
  <c r="BH439"/>
  <c r="BG439"/>
  <c r="BF439"/>
  <c r="T439"/>
  <c r="R439"/>
  <c r="P439"/>
  <c r="BI437"/>
  <c r="BH437"/>
  <c r="BG437"/>
  <c r="BF437"/>
  <c r="T437"/>
  <c r="R437"/>
  <c r="P437"/>
  <c r="BI434"/>
  <c r="BH434"/>
  <c r="BG434"/>
  <c r="BF434"/>
  <c r="T434"/>
  <c r="R434"/>
  <c r="P434"/>
  <c r="BI431"/>
  <c r="BH431"/>
  <c r="BG431"/>
  <c r="BF431"/>
  <c r="T431"/>
  <c r="R431"/>
  <c r="P431"/>
  <c r="BI425"/>
  <c r="BH425"/>
  <c r="BG425"/>
  <c r="BF425"/>
  <c r="T425"/>
  <c r="R425"/>
  <c r="P425"/>
  <c r="BI423"/>
  <c r="BH423"/>
  <c r="BG423"/>
  <c r="BF423"/>
  <c r="T423"/>
  <c r="R423"/>
  <c r="P423"/>
  <c r="BI420"/>
  <c r="BH420"/>
  <c r="BG420"/>
  <c r="BF420"/>
  <c r="T420"/>
  <c r="R420"/>
  <c r="P420"/>
  <c r="BI418"/>
  <c r="BH418"/>
  <c r="BG418"/>
  <c r="BF418"/>
  <c r="T418"/>
  <c r="R418"/>
  <c r="P418"/>
  <c r="BI416"/>
  <c r="BH416"/>
  <c r="BG416"/>
  <c r="BF416"/>
  <c r="T416"/>
  <c r="R416"/>
  <c r="P416"/>
  <c r="BI412"/>
  <c r="BH412"/>
  <c r="BG412"/>
  <c r="BF412"/>
  <c r="T412"/>
  <c r="R412"/>
  <c r="P412"/>
  <c r="BI408"/>
  <c r="BH408"/>
  <c r="BG408"/>
  <c r="BF408"/>
  <c r="T408"/>
  <c r="R408"/>
  <c r="P408"/>
  <c r="BI406"/>
  <c r="BH406"/>
  <c r="BG406"/>
  <c r="BF406"/>
  <c r="T406"/>
  <c r="R406"/>
  <c r="P406"/>
  <c r="BI405"/>
  <c r="BH405"/>
  <c r="BG405"/>
  <c r="BF405"/>
  <c r="T405"/>
  <c r="R405"/>
  <c r="P405"/>
  <c r="BI404"/>
  <c r="BH404"/>
  <c r="BG404"/>
  <c r="BF404"/>
  <c r="T404"/>
  <c r="R404"/>
  <c r="P404"/>
  <c r="BI403"/>
  <c r="BH403"/>
  <c r="BG403"/>
  <c r="BF403"/>
  <c r="T403"/>
  <c r="R403"/>
  <c r="P403"/>
  <c r="BI391"/>
  <c r="BH391"/>
  <c r="BG391"/>
  <c r="BF391"/>
  <c r="T391"/>
  <c r="R391"/>
  <c r="P391"/>
  <c r="BI388"/>
  <c r="BH388"/>
  <c r="BG388"/>
  <c r="BF388"/>
  <c r="T388"/>
  <c r="R388"/>
  <c r="P388"/>
  <c r="BI385"/>
  <c r="BH385"/>
  <c r="BG385"/>
  <c r="BF385"/>
  <c r="T385"/>
  <c r="R385"/>
  <c r="P385"/>
  <c r="BI380"/>
  <c r="BH380"/>
  <c r="BG380"/>
  <c r="BF380"/>
  <c r="T380"/>
  <c r="R380"/>
  <c r="P380"/>
  <c r="BI377"/>
  <c r="BH377"/>
  <c r="BG377"/>
  <c r="BF377"/>
  <c r="T377"/>
  <c r="R377"/>
  <c r="P377"/>
  <c r="BI372"/>
  <c r="BH372"/>
  <c r="BG372"/>
  <c r="BF372"/>
  <c r="T372"/>
  <c r="R372"/>
  <c r="P372"/>
  <c r="BI369"/>
  <c r="BH369"/>
  <c r="BG369"/>
  <c r="BF369"/>
  <c r="T369"/>
  <c r="R369"/>
  <c r="P369"/>
  <c r="BI363"/>
  <c r="BH363"/>
  <c r="BG363"/>
  <c r="BF363"/>
  <c r="T363"/>
  <c r="R363"/>
  <c r="P363"/>
  <c r="BI348"/>
  <c r="BH348"/>
  <c r="BG348"/>
  <c r="BF348"/>
  <c r="T348"/>
  <c r="R348"/>
  <c r="P348"/>
  <c r="BI344"/>
  <c r="BH344"/>
  <c r="BG344"/>
  <c r="BF344"/>
  <c r="T344"/>
  <c r="R344"/>
  <c r="P344"/>
  <c r="BI339"/>
  <c r="BH339"/>
  <c r="BG339"/>
  <c r="BF339"/>
  <c r="T339"/>
  <c r="R339"/>
  <c r="P339"/>
  <c r="BI335"/>
  <c r="BH335"/>
  <c r="BG335"/>
  <c r="BF335"/>
  <c r="T335"/>
  <c r="R335"/>
  <c r="P335"/>
  <c r="BI331"/>
  <c r="BH331"/>
  <c r="BG331"/>
  <c r="BF331"/>
  <c r="T331"/>
  <c r="R331"/>
  <c r="P331"/>
  <c r="BI327"/>
  <c r="BH327"/>
  <c r="BG327"/>
  <c r="BF327"/>
  <c r="T327"/>
  <c r="R327"/>
  <c r="P327"/>
  <c r="BI320"/>
  <c r="BH320"/>
  <c r="BG320"/>
  <c r="BF320"/>
  <c r="T320"/>
  <c r="R320"/>
  <c r="P320"/>
  <c r="BI315"/>
  <c r="BH315"/>
  <c r="BG315"/>
  <c r="BF315"/>
  <c r="T315"/>
  <c r="R315"/>
  <c r="P315"/>
  <c r="BI311"/>
  <c r="BH311"/>
  <c r="BG311"/>
  <c r="BF311"/>
  <c r="T311"/>
  <c r="R311"/>
  <c r="P311"/>
  <c r="BI306"/>
  <c r="BH306"/>
  <c r="BG306"/>
  <c r="BF306"/>
  <c r="T306"/>
  <c r="R306"/>
  <c r="P306"/>
  <c r="BI303"/>
  <c r="BH303"/>
  <c r="BG303"/>
  <c r="BF303"/>
  <c r="T303"/>
  <c r="R303"/>
  <c r="P303"/>
  <c r="BI300"/>
  <c r="BH300"/>
  <c r="BG300"/>
  <c r="BF300"/>
  <c r="T300"/>
  <c r="R300"/>
  <c r="P300"/>
  <c r="BI296"/>
  <c r="BH296"/>
  <c r="BG296"/>
  <c r="BF296"/>
  <c r="T296"/>
  <c r="R296"/>
  <c r="P296"/>
  <c r="BI290"/>
  <c r="BH290"/>
  <c r="BG290"/>
  <c r="BF290"/>
  <c r="T290"/>
  <c r="R290"/>
  <c r="P290"/>
  <c r="BI288"/>
  <c r="BH288"/>
  <c r="BG288"/>
  <c r="BF288"/>
  <c r="T288"/>
  <c r="R288"/>
  <c r="P288"/>
  <c r="BI285"/>
  <c r="BH285"/>
  <c r="BG285"/>
  <c r="BF285"/>
  <c r="T285"/>
  <c r="R285"/>
  <c r="P285"/>
  <c r="BI281"/>
  <c r="BH281"/>
  <c r="BG281"/>
  <c r="BF281"/>
  <c r="T281"/>
  <c r="R281"/>
  <c r="P281"/>
  <c r="BI272"/>
  <c r="BH272"/>
  <c r="BG272"/>
  <c r="BF272"/>
  <c r="T272"/>
  <c r="R272"/>
  <c r="P272"/>
  <c r="BI266"/>
  <c r="BH266"/>
  <c r="BG266"/>
  <c r="BF266"/>
  <c r="T266"/>
  <c r="R266"/>
  <c r="P266"/>
  <c r="BI259"/>
  <c r="BH259"/>
  <c r="BG259"/>
  <c r="BF259"/>
  <c r="T259"/>
  <c r="R259"/>
  <c r="P259"/>
  <c r="BI252"/>
  <c r="BH252"/>
  <c r="BG252"/>
  <c r="BF252"/>
  <c r="T252"/>
  <c r="R252"/>
  <c r="P252"/>
  <c r="BI247"/>
  <c r="BH247"/>
  <c r="BG247"/>
  <c r="BF247"/>
  <c r="T247"/>
  <c r="R247"/>
  <c r="P247"/>
  <c r="BI243"/>
  <c r="BH243"/>
  <c r="BG243"/>
  <c r="BF243"/>
  <c r="T243"/>
  <c r="R243"/>
  <c r="P243"/>
  <c r="BI233"/>
  <c r="BH233"/>
  <c r="BG233"/>
  <c r="BF233"/>
  <c r="T233"/>
  <c r="R233"/>
  <c r="P233"/>
  <c r="BI230"/>
  <c r="BH230"/>
  <c r="BG230"/>
  <c r="BF230"/>
  <c r="T230"/>
  <c r="R230"/>
  <c r="P230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192"/>
  <c r="BH192"/>
  <c r="BG192"/>
  <c r="BF192"/>
  <c r="T192"/>
  <c r="R192"/>
  <c r="P192"/>
  <c r="BI185"/>
  <c r="BH185"/>
  <c r="BG185"/>
  <c r="BF185"/>
  <c r="T185"/>
  <c r="R185"/>
  <c r="P185"/>
  <c r="BI182"/>
  <c r="BH182"/>
  <c r="BG182"/>
  <c r="BF182"/>
  <c r="T182"/>
  <c r="R182"/>
  <c r="P182"/>
  <c r="BI178"/>
  <c r="BH178"/>
  <c r="BG178"/>
  <c r="BF178"/>
  <c r="T178"/>
  <c r="R178"/>
  <c r="P178"/>
  <c r="BI174"/>
  <c r="BH174"/>
  <c r="BG174"/>
  <c r="BF174"/>
  <c r="T174"/>
  <c r="R174"/>
  <c r="P174"/>
  <c r="BI170"/>
  <c r="BH170"/>
  <c r="BG170"/>
  <c r="BF170"/>
  <c r="T170"/>
  <c r="R170"/>
  <c r="P170"/>
  <c r="BI166"/>
  <c r="BH166"/>
  <c r="BG166"/>
  <c r="BF166"/>
  <c r="T166"/>
  <c r="R166"/>
  <c r="P166"/>
  <c r="BI163"/>
  <c r="BH163"/>
  <c r="BG163"/>
  <c r="BF163"/>
  <c r="T163"/>
  <c r="R163"/>
  <c r="P163"/>
  <c r="BI159"/>
  <c r="BH159"/>
  <c r="BG159"/>
  <c r="BF159"/>
  <c r="T159"/>
  <c r="R159"/>
  <c r="P159"/>
  <c r="BI153"/>
  <c r="BH153"/>
  <c r="BG153"/>
  <c r="BF153"/>
  <c r="T153"/>
  <c r="R153"/>
  <c r="P153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BI126"/>
  <c r="BH126"/>
  <c r="BG126"/>
  <c r="BF126"/>
  <c r="T126"/>
  <c r="R126"/>
  <c r="P126"/>
  <c r="BI123"/>
  <c r="BH123"/>
  <c r="BG123"/>
  <c r="BF123"/>
  <c r="T123"/>
  <c r="R123"/>
  <c r="P123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83"/>
  <c r="J17"/>
  <c r="J12"/>
  <c r="J80"/>
  <c r="E7"/>
  <c r="E76"/>
  <c i="4" r="J37"/>
  <c r="J36"/>
  <c i="1" r="AY57"/>
  <c i="4" r="J35"/>
  <c i="1" r="AX57"/>
  <c i="4" r="BI372"/>
  <c r="BH372"/>
  <c r="BG372"/>
  <c r="BF372"/>
  <c r="T372"/>
  <c r="T371"/>
  <c r="R372"/>
  <c r="R371"/>
  <c r="P372"/>
  <c r="P371"/>
  <c r="BI368"/>
  <c r="BH368"/>
  <c r="BG368"/>
  <c r="BF368"/>
  <c r="T368"/>
  <c r="R368"/>
  <c r="P368"/>
  <c r="BI363"/>
  <c r="BH363"/>
  <c r="BG363"/>
  <c r="BF363"/>
  <c r="T363"/>
  <c r="R363"/>
  <c r="P363"/>
  <c r="BI360"/>
  <c r="BH360"/>
  <c r="BG360"/>
  <c r="BF360"/>
  <c r="T360"/>
  <c r="R360"/>
  <c r="P360"/>
  <c r="BI356"/>
  <c r="BH356"/>
  <c r="BG356"/>
  <c r="BF356"/>
  <c r="T356"/>
  <c r="R356"/>
  <c r="P356"/>
  <c r="BI353"/>
  <c r="BH353"/>
  <c r="BG353"/>
  <c r="BF353"/>
  <c r="T353"/>
  <c r="R353"/>
  <c r="P353"/>
  <c r="BI343"/>
  <c r="BH343"/>
  <c r="BG343"/>
  <c r="BF343"/>
  <c r="T343"/>
  <c r="R343"/>
  <c r="P343"/>
  <c r="BI337"/>
  <c r="BH337"/>
  <c r="BG337"/>
  <c r="BF337"/>
  <c r="T337"/>
  <c r="R337"/>
  <c r="P337"/>
  <c r="BI333"/>
  <c r="BH333"/>
  <c r="BG333"/>
  <c r="BF333"/>
  <c r="T333"/>
  <c r="R333"/>
  <c r="P333"/>
  <c r="BI329"/>
  <c r="BH329"/>
  <c r="BG329"/>
  <c r="BF329"/>
  <c r="T329"/>
  <c r="R329"/>
  <c r="P329"/>
  <c r="BI325"/>
  <c r="BH325"/>
  <c r="BG325"/>
  <c r="BF325"/>
  <c r="T325"/>
  <c r="R325"/>
  <c r="P325"/>
  <c r="BI319"/>
  <c r="BH319"/>
  <c r="BG319"/>
  <c r="BF319"/>
  <c r="T319"/>
  <c r="R319"/>
  <c r="P319"/>
  <c r="BI314"/>
  <c r="BH314"/>
  <c r="BG314"/>
  <c r="BF314"/>
  <c r="T314"/>
  <c r="R314"/>
  <c r="P314"/>
  <c r="BI308"/>
  <c r="BH308"/>
  <c r="BG308"/>
  <c r="BF308"/>
  <c r="T308"/>
  <c r="R308"/>
  <c r="P308"/>
  <c r="BI304"/>
  <c r="BH304"/>
  <c r="BG304"/>
  <c r="BF304"/>
  <c r="T304"/>
  <c r="R304"/>
  <c r="P304"/>
  <c r="BI301"/>
  <c r="BH301"/>
  <c r="BG301"/>
  <c r="BF301"/>
  <c r="T301"/>
  <c r="R301"/>
  <c r="P301"/>
  <c r="BI298"/>
  <c r="BH298"/>
  <c r="BG298"/>
  <c r="BF298"/>
  <c r="T298"/>
  <c r="R298"/>
  <c r="P298"/>
  <c r="BI292"/>
  <c r="BH292"/>
  <c r="BG292"/>
  <c r="BF292"/>
  <c r="T292"/>
  <c r="R292"/>
  <c r="P292"/>
  <c r="BI290"/>
  <c r="BH290"/>
  <c r="BG290"/>
  <c r="BF290"/>
  <c r="T290"/>
  <c r="R290"/>
  <c r="P290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79"/>
  <c r="BH279"/>
  <c r="BG279"/>
  <c r="BF279"/>
  <c r="T279"/>
  <c r="R279"/>
  <c r="P279"/>
  <c r="BI273"/>
  <c r="BH273"/>
  <c r="BG273"/>
  <c r="BF273"/>
  <c r="T273"/>
  <c r="R273"/>
  <c r="P273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4"/>
  <c r="BH264"/>
  <c r="BG264"/>
  <c r="BF264"/>
  <c r="T264"/>
  <c r="R264"/>
  <c r="P264"/>
  <c r="BI261"/>
  <c r="BH261"/>
  <c r="BG261"/>
  <c r="BF261"/>
  <c r="T261"/>
  <c r="R261"/>
  <c r="P261"/>
  <c r="BI258"/>
  <c r="BH258"/>
  <c r="BG258"/>
  <c r="BF258"/>
  <c r="T258"/>
  <c r="R258"/>
  <c r="P258"/>
  <c r="BI252"/>
  <c r="BH252"/>
  <c r="BG252"/>
  <c r="BF252"/>
  <c r="T252"/>
  <c r="R252"/>
  <c r="P252"/>
  <c r="BI248"/>
  <c r="BH248"/>
  <c r="BG248"/>
  <c r="BF248"/>
  <c r="T248"/>
  <c r="R248"/>
  <c r="P248"/>
  <c r="BI244"/>
  <c r="BH244"/>
  <c r="BG244"/>
  <c r="BF244"/>
  <c r="T244"/>
  <c r="R244"/>
  <c r="P244"/>
  <c r="BI240"/>
  <c r="BH240"/>
  <c r="BG240"/>
  <c r="BF240"/>
  <c r="T240"/>
  <c r="R240"/>
  <c r="P240"/>
  <c r="BI228"/>
  <c r="BH228"/>
  <c r="BG228"/>
  <c r="BF228"/>
  <c r="T228"/>
  <c r="R228"/>
  <c r="P228"/>
  <c r="BI225"/>
  <c r="BH225"/>
  <c r="BG225"/>
  <c r="BF225"/>
  <c r="T225"/>
  <c r="R225"/>
  <c r="P225"/>
  <c r="BI222"/>
  <c r="BH222"/>
  <c r="BG222"/>
  <c r="BF222"/>
  <c r="T222"/>
  <c r="R222"/>
  <c r="P222"/>
  <c r="BI218"/>
  <c r="BH218"/>
  <c r="BG218"/>
  <c r="BF218"/>
  <c r="T218"/>
  <c r="R218"/>
  <c r="P218"/>
  <c r="BI214"/>
  <c r="BH214"/>
  <c r="BG214"/>
  <c r="BF214"/>
  <c r="T214"/>
  <c r="R214"/>
  <c r="P214"/>
  <c r="BI210"/>
  <c r="BH210"/>
  <c r="BG210"/>
  <c r="BF210"/>
  <c r="T210"/>
  <c r="R210"/>
  <c r="P210"/>
  <c r="BI206"/>
  <c r="BH206"/>
  <c r="BG206"/>
  <c r="BF206"/>
  <c r="T206"/>
  <c r="R206"/>
  <c r="P206"/>
  <c r="BI202"/>
  <c r="BH202"/>
  <c r="BG202"/>
  <c r="BF202"/>
  <c r="T202"/>
  <c r="R202"/>
  <c r="P202"/>
  <c r="BI198"/>
  <c r="BH198"/>
  <c r="BG198"/>
  <c r="BF198"/>
  <c r="T198"/>
  <c r="R198"/>
  <c r="P198"/>
  <c r="BI193"/>
  <c r="BH193"/>
  <c r="BG193"/>
  <c r="BF193"/>
  <c r="T193"/>
  <c r="R193"/>
  <c r="P193"/>
  <c r="BI189"/>
  <c r="BH189"/>
  <c r="BG189"/>
  <c r="BF189"/>
  <c r="T189"/>
  <c r="R189"/>
  <c r="P189"/>
  <c r="BI185"/>
  <c r="BH185"/>
  <c r="BG185"/>
  <c r="BF185"/>
  <c r="T185"/>
  <c r="R185"/>
  <c r="P185"/>
  <c r="BI181"/>
  <c r="BH181"/>
  <c r="BG181"/>
  <c r="BF181"/>
  <c r="T181"/>
  <c r="R181"/>
  <c r="P181"/>
  <c r="BI177"/>
  <c r="BH177"/>
  <c r="BG177"/>
  <c r="BF177"/>
  <c r="T177"/>
  <c r="R177"/>
  <c r="P177"/>
  <c r="BI173"/>
  <c r="BH173"/>
  <c r="BG173"/>
  <c r="BF173"/>
  <c r="T173"/>
  <c r="R173"/>
  <c r="P173"/>
  <c r="BI169"/>
  <c r="BH169"/>
  <c r="BG169"/>
  <c r="BF169"/>
  <c r="T169"/>
  <c r="R169"/>
  <c r="P169"/>
  <c r="BI166"/>
  <c r="BH166"/>
  <c r="BG166"/>
  <c r="BF166"/>
  <c r="T166"/>
  <c r="R166"/>
  <c r="P166"/>
  <c r="BI164"/>
  <c r="BH164"/>
  <c r="BG164"/>
  <c r="BF164"/>
  <c r="T164"/>
  <c r="R164"/>
  <c r="P164"/>
  <c r="BI161"/>
  <c r="BH161"/>
  <c r="BG161"/>
  <c r="BF161"/>
  <c r="T161"/>
  <c r="R161"/>
  <c r="P161"/>
  <c r="BI156"/>
  <c r="BH156"/>
  <c r="BG156"/>
  <c r="BF156"/>
  <c r="T156"/>
  <c r="R156"/>
  <c r="P156"/>
  <c r="BI149"/>
  <c r="BH149"/>
  <c r="BG149"/>
  <c r="BF149"/>
  <c r="T149"/>
  <c r="R149"/>
  <c r="P149"/>
  <c r="BI146"/>
  <c r="BH146"/>
  <c r="BG146"/>
  <c r="BF146"/>
  <c r="T146"/>
  <c r="R146"/>
  <c r="P146"/>
  <c r="BI142"/>
  <c r="BH142"/>
  <c r="BG142"/>
  <c r="BF142"/>
  <c r="T142"/>
  <c r="R142"/>
  <c r="P142"/>
  <c r="BI136"/>
  <c r="BH136"/>
  <c r="BG136"/>
  <c r="BF136"/>
  <c r="T136"/>
  <c r="R136"/>
  <c r="P136"/>
  <c r="BI132"/>
  <c r="BH132"/>
  <c r="BG132"/>
  <c r="BF132"/>
  <c r="T132"/>
  <c r="R132"/>
  <c r="P132"/>
  <c r="BI128"/>
  <c r="BH128"/>
  <c r="BG128"/>
  <c r="BF128"/>
  <c r="T128"/>
  <c r="R128"/>
  <c r="P128"/>
  <c r="BI121"/>
  <c r="BH121"/>
  <c r="BG121"/>
  <c r="BF121"/>
  <c r="T121"/>
  <c r="R121"/>
  <c r="P121"/>
  <c r="BI114"/>
  <c r="BH114"/>
  <c r="BG114"/>
  <c r="BF114"/>
  <c r="T114"/>
  <c r="R114"/>
  <c r="P114"/>
  <c r="BI110"/>
  <c r="BH110"/>
  <c r="BG110"/>
  <c r="BF110"/>
  <c r="T110"/>
  <c r="R110"/>
  <c r="P110"/>
  <c r="BI107"/>
  <c r="BH107"/>
  <c r="BG107"/>
  <c r="BF107"/>
  <c r="T107"/>
  <c r="R107"/>
  <c r="P107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82"/>
  <c r="J17"/>
  <c r="J12"/>
  <c r="J79"/>
  <c r="E7"/>
  <c r="E48"/>
  <c i="3" r="J37"/>
  <c r="J36"/>
  <c i="1" r="AY56"/>
  <c i="3" r="J35"/>
  <c i="1" r="AX56"/>
  <c i="3" r="BI480"/>
  <c r="BH480"/>
  <c r="BG480"/>
  <c r="BF480"/>
  <c r="T480"/>
  <c r="T479"/>
  <c r="R480"/>
  <c r="R479"/>
  <c r="P480"/>
  <c r="P479"/>
  <c r="BI476"/>
  <c r="BH476"/>
  <c r="BG476"/>
  <c r="BF476"/>
  <c r="T476"/>
  <c r="R476"/>
  <c r="P476"/>
  <c r="BI471"/>
  <c r="BH471"/>
  <c r="BG471"/>
  <c r="BF471"/>
  <c r="T471"/>
  <c r="R471"/>
  <c r="P471"/>
  <c r="BI468"/>
  <c r="BH468"/>
  <c r="BG468"/>
  <c r="BF468"/>
  <c r="T468"/>
  <c r="R468"/>
  <c r="P468"/>
  <c r="BI465"/>
  <c r="BH465"/>
  <c r="BG465"/>
  <c r="BF465"/>
  <c r="T465"/>
  <c r="R465"/>
  <c r="P465"/>
  <c r="BI461"/>
  <c r="BH461"/>
  <c r="BG461"/>
  <c r="BF461"/>
  <c r="T461"/>
  <c r="R461"/>
  <c r="P461"/>
  <c r="BI458"/>
  <c r="BH458"/>
  <c r="BG458"/>
  <c r="BF458"/>
  <c r="T458"/>
  <c r="R458"/>
  <c r="P458"/>
  <c r="BI454"/>
  <c r="BH454"/>
  <c r="BG454"/>
  <c r="BF454"/>
  <c r="T454"/>
  <c r="R454"/>
  <c r="P454"/>
  <c r="BI451"/>
  <c r="BH451"/>
  <c r="BG451"/>
  <c r="BF451"/>
  <c r="T451"/>
  <c r="R451"/>
  <c r="P451"/>
  <c r="BI441"/>
  <c r="BH441"/>
  <c r="BG441"/>
  <c r="BF441"/>
  <c r="T441"/>
  <c r="R441"/>
  <c r="P441"/>
  <c r="BI435"/>
  <c r="BH435"/>
  <c r="BG435"/>
  <c r="BF435"/>
  <c r="T435"/>
  <c r="R435"/>
  <c r="P435"/>
  <c r="BI429"/>
  <c r="BH429"/>
  <c r="BG429"/>
  <c r="BF429"/>
  <c r="T429"/>
  <c r="R429"/>
  <c r="P429"/>
  <c r="BI424"/>
  <c r="BH424"/>
  <c r="BG424"/>
  <c r="BF424"/>
  <c r="T424"/>
  <c r="R424"/>
  <c r="P424"/>
  <c r="BI416"/>
  <c r="BH416"/>
  <c r="BG416"/>
  <c r="BF416"/>
  <c r="T416"/>
  <c r="R416"/>
  <c r="P416"/>
  <c r="BI410"/>
  <c r="BH410"/>
  <c r="BG410"/>
  <c r="BF410"/>
  <c r="T410"/>
  <c r="R410"/>
  <c r="P410"/>
  <c r="BI406"/>
  <c r="BH406"/>
  <c r="BG406"/>
  <c r="BF406"/>
  <c r="T406"/>
  <c r="R406"/>
  <c r="P406"/>
  <c r="BI402"/>
  <c r="BH402"/>
  <c r="BG402"/>
  <c r="BF402"/>
  <c r="T402"/>
  <c r="R402"/>
  <c r="P402"/>
  <c r="BI396"/>
  <c r="BH396"/>
  <c r="BG396"/>
  <c r="BF396"/>
  <c r="T396"/>
  <c r="R396"/>
  <c r="P396"/>
  <c r="BI391"/>
  <c r="BH391"/>
  <c r="BG391"/>
  <c r="BF391"/>
  <c r="T391"/>
  <c r="R391"/>
  <c r="P391"/>
  <c r="BI385"/>
  <c r="BH385"/>
  <c r="BG385"/>
  <c r="BF385"/>
  <c r="T385"/>
  <c r="R385"/>
  <c r="P385"/>
  <c r="BI381"/>
  <c r="BH381"/>
  <c r="BG381"/>
  <c r="BF381"/>
  <c r="T381"/>
  <c r="R381"/>
  <c r="P381"/>
  <c r="BI378"/>
  <c r="BH378"/>
  <c r="BG378"/>
  <c r="BF378"/>
  <c r="T378"/>
  <c r="R378"/>
  <c r="P378"/>
  <c r="BI375"/>
  <c r="BH375"/>
  <c r="BG375"/>
  <c r="BF375"/>
  <c r="T375"/>
  <c r="R375"/>
  <c r="P375"/>
  <c r="BI369"/>
  <c r="BH369"/>
  <c r="BG369"/>
  <c r="BF369"/>
  <c r="T369"/>
  <c r="R369"/>
  <c r="P369"/>
  <c r="BI367"/>
  <c r="BH367"/>
  <c r="BG367"/>
  <c r="BF367"/>
  <c r="T367"/>
  <c r="R367"/>
  <c r="P367"/>
  <c r="BI365"/>
  <c r="BH365"/>
  <c r="BG365"/>
  <c r="BF365"/>
  <c r="T365"/>
  <c r="R365"/>
  <c r="P365"/>
  <c r="BI361"/>
  <c r="BH361"/>
  <c r="BG361"/>
  <c r="BF361"/>
  <c r="T361"/>
  <c r="R361"/>
  <c r="P361"/>
  <c r="BI355"/>
  <c r="BH355"/>
  <c r="BG355"/>
  <c r="BF355"/>
  <c r="T355"/>
  <c r="R355"/>
  <c r="P355"/>
  <c r="BI353"/>
  <c r="BH353"/>
  <c r="BG353"/>
  <c r="BF353"/>
  <c r="T353"/>
  <c r="R353"/>
  <c r="P353"/>
  <c r="BI352"/>
  <c r="BH352"/>
  <c r="BG352"/>
  <c r="BF352"/>
  <c r="T352"/>
  <c r="R352"/>
  <c r="P352"/>
  <c r="BI351"/>
  <c r="BH351"/>
  <c r="BG351"/>
  <c r="BF351"/>
  <c r="T351"/>
  <c r="R351"/>
  <c r="P351"/>
  <c r="BI350"/>
  <c r="BH350"/>
  <c r="BG350"/>
  <c r="BF350"/>
  <c r="T350"/>
  <c r="R350"/>
  <c r="P350"/>
  <c r="BI342"/>
  <c r="BH342"/>
  <c r="BG342"/>
  <c r="BF342"/>
  <c r="T342"/>
  <c r="R342"/>
  <c r="P342"/>
  <c r="BI341"/>
  <c r="BH341"/>
  <c r="BG341"/>
  <c r="BF341"/>
  <c r="T341"/>
  <c r="R341"/>
  <c r="P341"/>
  <c r="BI337"/>
  <c r="BH337"/>
  <c r="BG337"/>
  <c r="BF337"/>
  <c r="T337"/>
  <c r="R337"/>
  <c r="P337"/>
  <c r="BI334"/>
  <c r="BH334"/>
  <c r="BG334"/>
  <c r="BF334"/>
  <c r="T334"/>
  <c r="R334"/>
  <c r="P334"/>
  <c r="BI328"/>
  <c r="BH328"/>
  <c r="BG328"/>
  <c r="BF328"/>
  <c r="T328"/>
  <c r="R328"/>
  <c r="P328"/>
  <c r="BI325"/>
  <c r="BH325"/>
  <c r="BG325"/>
  <c r="BF325"/>
  <c r="T325"/>
  <c r="R325"/>
  <c r="P325"/>
  <c r="BI317"/>
  <c r="BH317"/>
  <c r="BG317"/>
  <c r="BF317"/>
  <c r="T317"/>
  <c r="R317"/>
  <c r="P317"/>
  <c r="BI313"/>
  <c r="BH313"/>
  <c r="BG313"/>
  <c r="BF313"/>
  <c r="T313"/>
  <c r="R313"/>
  <c r="P313"/>
  <c r="BI309"/>
  <c r="BH309"/>
  <c r="BG309"/>
  <c r="BF309"/>
  <c r="T309"/>
  <c r="R309"/>
  <c r="P309"/>
  <c r="BI305"/>
  <c r="BH305"/>
  <c r="BG305"/>
  <c r="BF305"/>
  <c r="T305"/>
  <c r="R305"/>
  <c r="P305"/>
  <c r="BI293"/>
  <c r="BH293"/>
  <c r="BG293"/>
  <c r="BF293"/>
  <c r="T293"/>
  <c r="R293"/>
  <c r="P293"/>
  <c r="BI288"/>
  <c r="BH288"/>
  <c r="BG288"/>
  <c r="BF288"/>
  <c r="T288"/>
  <c r="R288"/>
  <c r="P288"/>
  <c r="BI281"/>
  <c r="BH281"/>
  <c r="BG281"/>
  <c r="BF281"/>
  <c r="T281"/>
  <c r="R281"/>
  <c r="P281"/>
  <c r="BI274"/>
  <c r="BH274"/>
  <c r="BG274"/>
  <c r="BF274"/>
  <c r="T274"/>
  <c r="R274"/>
  <c r="P274"/>
  <c r="BI267"/>
  <c r="BH267"/>
  <c r="BG267"/>
  <c r="BF267"/>
  <c r="T267"/>
  <c r="R267"/>
  <c r="P267"/>
  <c r="BI260"/>
  <c r="BH260"/>
  <c r="BG260"/>
  <c r="BF260"/>
  <c r="T260"/>
  <c r="R260"/>
  <c r="P260"/>
  <c r="BI254"/>
  <c r="BH254"/>
  <c r="BG254"/>
  <c r="BF254"/>
  <c r="T254"/>
  <c r="R254"/>
  <c r="P254"/>
  <c r="BI249"/>
  <c r="BH249"/>
  <c r="BG249"/>
  <c r="BF249"/>
  <c r="T249"/>
  <c r="R249"/>
  <c r="P249"/>
  <c r="BI245"/>
  <c r="BH245"/>
  <c r="BG245"/>
  <c r="BF245"/>
  <c r="T245"/>
  <c r="R245"/>
  <c r="P245"/>
  <c r="BI238"/>
  <c r="BH238"/>
  <c r="BG238"/>
  <c r="BF238"/>
  <c r="T238"/>
  <c r="R238"/>
  <c r="P238"/>
  <c r="BI231"/>
  <c r="BH231"/>
  <c r="BG231"/>
  <c r="BF231"/>
  <c r="T231"/>
  <c r="R231"/>
  <c r="P231"/>
  <c r="BI227"/>
  <c r="BH227"/>
  <c r="BG227"/>
  <c r="BF227"/>
  <c r="T227"/>
  <c r="R227"/>
  <c r="P227"/>
  <c r="BI223"/>
  <c r="BH223"/>
  <c r="BG223"/>
  <c r="BF223"/>
  <c r="T223"/>
  <c r="R223"/>
  <c r="P223"/>
  <c r="BI217"/>
  <c r="BH217"/>
  <c r="BG217"/>
  <c r="BF217"/>
  <c r="T217"/>
  <c r="R217"/>
  <c r="P217"/>
  <c r="BI212"/>
  <c r="BH212"/>
  <c r="BG212"/>
  <c r="BF212"/>
  <c r="T212"/>
  <c r="R212"/>
  <c r="P212"/>
  <c r="BI210"/>
  <c r="BH210"/>
  <c r="BG210"/>
  <c r="BF210"/>
  <c r="T210"/>
  <c r="R210"/>
  <c r="P210"/>
  <c r="BI205"/>
  <c r="BH205"/>
  <c r="BG205"/>
  <c r="BF205"/>
  <c r="T205"/>
  <c r="R205"/>
  <c r="P205"/>
  <c r="BI199"/>
  <c r="BH199"/>
  <c r="BG199"/>
  <c r="BF199"/>
  <c r="T199"/>
  <c r="R199"/>
  <c r="P199"/>
  <c r="BI192"/>
  <c r="BH192"/>
  <c r="BG192"/>
  <c r="BF192"/>
  <c r="T192"/>
  <c r="R192"/>
  <c r="P192"/>
  <c r="BI189"/>
  <c r="BH189"/>
  <c r="BG189"/>
  <c r="BF189"/>
  <c r="T189"/>
  <c r="R189"/>
  <c r="P189"/>
  <c r="BI185"/>
  <c r="BH185"/>
  <c r="BG185"/>
  <c r="BF185"/>
  <c r="T185"/>
  <c r="R185"/>
  <c r="P185"/>
  <c r="BI183"/>
  <c r="BH183"/>
  <c r="BG183"/>
  <c r="BF183"/>
  <c r="T183"/>
  <c r="R183"/>
  <c r="P183"/>
  <c r="BI179"/>
  <c r="BH179"/>
  <c r="BG179"/>
  <c r="BF179"/>
  <c r="T179"/>
  <c r="R179"/>
  <c r="P179"/>
  <c r="BI172"/>
  <c r="BH172"/>
  <c r="BG172"/>
  <c r="BF172"/>
  <c r="T172"/>
  <c r="R172"/>
  <c r="P172"/>
  <c r="BI168"/>
  <c r="BH168"/>
  <c r="BG168"/>
  <c r="BF168"/>
  <c r="T168"/>
  <c r="R168"/>
  <c r="P168"/>
  <c r="BI164"/>
  <c r="BH164"/>
  <c r="BG164"/>
  <c r="BF164"/>
  <c r="T164"/>
  <c r="R164"/>
  <c r="P164"/>
  <c r="BI157"/>
  <c r="BH157"/>
  <c r="BG157"/>
  <c r="BF157"/>
  <c r="T157"/>
  <c r="R157"/>
  <c r="P157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28"/>
  <c r="BH128"/>
  <c r="BG128"/>
  <c r="BF128"/>
  <c r="T128"/>
  <c r="R128"/>
  <c r="P128"/>
  <c r="BI122"/>
  <c r="BH122"/>
  <c r="BG122"/>
  <c r="BF122"/>
  <c r="T122"/>
  <c r="R122"/>
  <c r="P122"/>
  <c r="BI116"/>
  <c r="BH116"/>
  <c r="BG116"/>
  <c r="BF116"/>
  <c r="T116"/>
  <c r="R116"/>
  <c r="P116"/>
  <c r="BI113"/>
  <c r="BH113"/>
  <c r="BG113"/>
  <c r="BF113"/>
  <c r="T113"/>
  <c r="R113"/>
  <c r="P113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4"/>
  <c r="BH94"/>
  <c r="BG94"/>
  <c r="BF94"/>
  <c r="T94"/>
  <c r="R94"/>
  <c r="P94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82"/>
  <c r="J17"/>
  <c r="J12"/>
  <c r="J52"/>
  <c r="E7"/>
  <c r="E75"/>
  <c i="2" r="J37"/>
  <c r="J36"/>
  <c i="1" r="AY55"/>
  <c i="2" r="J35"/>
  <c i="1" r="AX55"/>
  <c i="2" r="BI413"/>
  <c r="BH413"/>
  <c r="BG413"/>
  <c r="BF413"/>
  <c r="T413"/>
  <c r="T412"/>
  <c r="R413"/>
  <c r="R412"/>
  <c r="P413"/>
  <c r="P412"/>
  <c r="BI409"/>
  <c r="BH409"/>
  <c r="BG409"/>
  <c r="BF409"/>
  <c r="T409"/>
  <c r="R409"/>
  <c r="P409"/>
  <c r="BI404"/>
  <c r="BH404"/>
  <c r="BG404"/>
  <c r="BF404"/>
  <c r="T404"/>
  <c r="R404"/>
  <c r="P404"/>
  <c r="BI401"/>
  <c r="BH401"/>
  <c r="BG401"/>
  <c r="BF401"/>
  <c r="T401"/>
  <c r="R401"/>
  <c r="P401"/>
  <c r="BI397"/>
  <c r="BH397"/>
  <c r="BG397"/>
  <c r="BF397"/>
  <c r="T397"/>
  <c r="R397"/>
  <c r="P397"/>
  <c r="BI394"/>
  <c r="BH394"/>
  <c r="BG394"/>
  <c r="BF394"/>
  <c r="T394"/>
  <c r="R394"/>
  <c r="P394"/>
  <c r="BI384"/>
  <c r="BH384"/>
  <c r="BG384"/>
  <c r="BF384"/>
  <c r="T384"/>
  <c r="R384"/>
  <c r="P384"/>
  <c r="BI378"/>
  <c r="BH378"/>
  <c r="BG378"/>
  <c r="BF378"/>
  <c r="T378"/>
  <c r="R378"/>
  <c r="P378"/>
  <c r="BI373"/>
  <c r="BH373"/>
  <c r="BG373"/>
  <c r="BF373"/>
  <c r="T373"/>
  <c r="R373"/>
  <c r="P373"/>
  <c r="BI363"/>
  <c r="BH363"/>
  <c r="BG363"/>
  <c r="BF363"/>
  <c r="T363"/>
  <c r="R363"/>
  <c r="P363"/>
  <c r="BI351"/>
  <c r="BH351"/>
  <c r="BG351"/>
  <c r="BF351"/>
  <c r="T351"/>
  <c r="R351"/>
  <c r="P351"/>
  <c r="BI339"/>
  <c r="BH339"/>
  <c r="BG339"/>
  <c r="BF339"/>
  <c r="T339"/>
  <c r="R339"/>
  <c r="P339"/>
  <c r="BI326"/>
  <c r="BH326"/>
  <c r="BG326"/>
  <c r="BF326"/>
  <c r="T326"/>
  <c r="R326"/>
  <c r="P326"/>
  <c r="BI318"/>
  <c r="BH318"/>
  <c r="BG318"/>
  <c r="BF318"/>
  <c r="T318"/>
  <c r="R318"/>
  <c r="P318"/>
  <c r="BI305"/>
  <c r="BH305"/>
  <c r="BG305"/>
  <c r="BF305"/>
  <c r="T305"/>
  <c r="R305"/>
  <c r="P305"/>
  <c r="BI292"/>
  <c r="BH292"/>
  <c r="BG292"/>
  <c r="BF292"/>
  <c r="T292"/>
  <c r="R292"/>
  <c r="P292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66"/>
  <c r="BH266"/>
  <c r="BG266"/>
  <c r="BF266"/>
  <c r="T266"/>
  <c r="R266"/>
  <c r="P266"/>
  <c r="BI260"/>
  <c r="BH260"/>
  <c r="BG260"/>
  <c r="BF260"/>
  <c r="T260"/>
  <c r="R260"/>
  <c r="P260"/>
  <c r="BI256"/>
  <c r="BH256"/>
  <c r="BG256"/>
  <c r="BF256"/>
  <c r="T256"/>
  <c r="R256"/>
  <c r="P256"/>
  <c r="BI250"/>
  <c r="BH250"/>
  <c r="BG250"/>
  <c r="BF250"/>
  <c r="T250"/>
  <c r="R250"/>
  <c r="P250"/>
  <c r="BI244"/>
  <c r="BH244"/>
  <c r="BG244"/>
  <c r="BF244"/>
  <c r="T244"/>
  <c r="R244"/>
  <c r="P244"/>
  <c r="BI240"/>
  <c r="BH240"/>
  <c r="BG240"/>
  <c r="BF240"/>
  <c r="T240"/>
  <c r="R240"/>
  <c r="P240"/>
  <c r="BI236"/>
  <c r="BH236"/>
  <c r="BG236"/>
  <c r="BF236"/>
  <c r="T236"/>
  <c r="R236"/>
  <c r="P236"/>
  <c r="BI232"/>
  <c r="BH232"/>
  <c r="BG232"/>
  <c r="BF232"/>
  <c r="T232"/>
  <c r="R232"/>
  <c r="P232"/>
  <c r="BI220"/>
  <c r="BH220"/>
  <c r="BG220"/>
  <c r="BF220"/>
  <c r="T220"/>
  <c r="R220"/>
  <c r="P220"/>
  <c r="BI207"/>
  <c r="BH207"/>
  <c r="BG207"/>
  <c r="BF207"/>
  <c r="T207"/>
  <c r="R207"/>
  <c r="P207"/>
  <c r="BI195"/>
  <c r="BH195"/>
  <c r="BG195"/>
  <c r="BF195"/>
  <c r="T195"/>
  <c r="R195"/>
  <c r="P195"/>
  <c r="BI183"/>
  <c r="BH183"/>
  <c r="BG183"/>
  <c r="BF183"/>
  <c r="T183"/>
  <c r="R183"/>
  <c r="P183"/>
  <c r="BI171"/>
  <c r="BH171"/>
  <c r="BG171"/>
  <c r="BF171"/>
  <c r="T171"/>
  <c r="R171"/>
  <c r="P171"/>
  <c r="BI155"/>
  <c r="BH155"/>
  <c r="BG155"/>
  <c r="BF155"/>
  <c r="T155"/>
  <c r="R155"/>
  <c r="P155"/>
  <c r="BI146"/>
  <c r="BH146"/>
  <c r="BG146"/>
  <c r="BF146"/>
  <c r="T146"/>
  <c r="R146"/>
  <c r="P146"/>
  <c r="BI136"/>
  <c r="BH136"/>
  <c r="BG136"/>
  <c r="BF136"/>
  <c r="T136"/>
  <c r="R136"/>
  <c r="P136"/>
  <c r="BI127"/>
  <c r="BH127"/>
  <c r="BG127"/>
  <c r="BF127"/>
  <c r="T127"/>
  <c r="R127"/>
  <c r="P127"/>
  <c r="BI118"/>
  <c r="BH118"/>
  <c r="BG118"/>
  <c r="BF118"/>
  <c r="T118"/>
  <c r="R118"/>
  <c r="P118"/>
  <c r="BI108"/>
  <c r="BH108"/>
  <c r="BG108"/>
  <c r="BF108"/>
  <c r="T108"/>
  <c r="R108"/>
  <c r="P108"/>
  <c r="BI101"/>
  <c r="BH101"/>
  <c r="BG101"/>
  <c r="BF101"/>
  <c r="T101"/>
  <c r="R101"/>
  <c r="P101"/>
  <c r="BI97"/>
  <c r="BH97"/>
  <c r="BG97"/>
  <c r="BF97"/>
  <c r="T97"/>
  <c r="R97"/>
  <c r="P97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82"/>
  <c r="J17"/>
  <c r="J12"/>
  <c r="J79"/>
  <c r="E7"/>
  <c r="E75"/>
  <c i="1" r="L50"/>
  <c r="AM50"/>
  <c r="AM49"/>
  <c r="L49"/>
  <c r="AM47"/>
  <c r="L47"/>
  <c r="L45"/>
  <c r="L44"/>
  <c i="3" r="BK293"/>
  <c r="BK245"/>
  <c r="BK223"/>
  <c r="BK205"/>
  <c r="BK192"/>
  <c r="BK183"/>
  <c r="BK164"/>
  <c r="J138"/>
  <c r="BK109"/>
  <c r="BK94"/>
  <c r="J88"/>
  <c r="J476"/>
  <c r="J465"/>
  <c r="J451"/>
  <c r="BK410"/>
  <c r="J396"/>
  <c r="BK378"/>
  <c r="J369"/>
  <c r="BK355"/>
  <c r="BK350"/>
  <c r="J325"/>
  <c r="J305"/>
  <c r="BK274"/>
  <c r="J260"/>
  <c r="J238"/>
  <c r="J212"/>
  <c r="J192"/>
  <c r="J164"/>
  <c r="J142"/>
  <c r="BK134"/>
  <c r="BK113"/>
  <c r="J100"/>
  <c i="4" r="J372"/>
  <c r="BK353"/>
  <c r="J319"/>
  <c r="BK301"/>
  <c r="J292"/>
  <c r="J283"/>
  <c r="BK270"/>
  <c r="BK248"/>
  <c r="J225"/>
  <c r="BK218"/>
  <c r="J206"/>
  <c r="BK189"/>
  <c r="J173"/>
  <c r="J161"/>
  <c r="J132"/>
  <c r="J110"/>
  <c r="BK103"/>
  <c r="J91"/>
  <c r="J368"/>
  <c r="J353"/>
  <c r="BK319"/>
  <c r="J301"/>
  <c r="BK292"/>
  <c r="BK283"/>
  <c r="J270"/>
  <c r="J264"/>
  <c r="BK240"/>
  <c r="J218"/>
  <c r="BK198"/>
  <c r="J189"/>
  <c r="BK173"/>
  <c r="BK161"/>
  <c r="BK142"/>
  <c r="BK110"/>
  <c r="J97"/>
  <c r="BK91"/>
  <c i="5" r="BK515"/>
  <c r="J497"/>
  <c r="J478"/>
  <c r="BK456"/>
  <c r="J437"/>
  <c r="BK423"/>
  <c r="BK418"/>
  <c r="BK406"/>
  <c r="BK391"/>
  <c r="BK377"/>
  <c r="BK339"/>
  <c r="BK315"/>
  <c r="BK306"/>
  <c r="BK290"/>
  <c r="BK272"/>
  <c r="J247"/>
  <c r="BK226"/>
  <c r="J207"/>
  <c r="J182"/>
  <c r="J174"/>
  <c r="J159"/>
  <c r="J138"/>
  <c r="BK119"/>
  <c r="BK113"/>
  <c r="BK101"/>
  <c r="J89"/>
  <c r="J541"/>
  <c r="J511"/>
  <c r="BK493"/>
  <c r="BK471"/>
  <c r="BK453"/>
  <c r="BK437"/>
  <c r="J423"/>
  <c r="J406"/>
  <c r="J391"/>
  <c r="J385"/>
  <c r="BK369"/>
  <c r="J344"/>
  <c r="BK327"/>
  <c r="J306"/>
  <c r="J285"/>
  <c r="J272"/>
  <c r="BK247"/>
  <c r="J226"/>
  <c r="BK213"/>
  <c r="J192"/>
  <c r="BK166"/>
  <c r="BK146"/>
  <c r="J142"/>
  <c r="BK126"/>
  <c r="J113"/>
  <c r="J101"/>
  <c r="BK89"/>
  <c i="6" r="BK345"/>
  <c r="BK315"/>
  <c r="J310"/>
  <c r="BK292"/>
  <c r="BK278"/>
  <c r="BK267"/>
  <c r="J258"/>
  <c r="J246"/>
  <c r="J237"/>
  <c r="J218"/>
  <c r="J201"/>
  <c r="J345"/>
  <c r="J315"/>
  <c r="J288"/>
  <c r="BK281"/>
  <c r="J270"/>
  <c r="J259"/>
  <c r="J252"/>
  <c r="BK233"/>
  <c r="J213"/>
  <c r="BK198"/>
  <c r="BK184"/>
  <c r="J175"/>
  <c r="J160"/>
  <c r="BK140"/>
  <c r="J122"/>
  <c r="BK98"/>
  <c r="BK91"/>
  <c r="BK166"/>
  <c r="BK147"/>
  <c r="J132"/>
  <c r="J114"/>
  <c r="J94"/>
  <c i="7" r="J120"/>
  <c r="BK113"/>
  <c r="J94"/>
  <c r="BK120"/>
  <c r="J104"/>
  <c r="J88"/>
  <c i="8" r="J113"/>
  <c r="BK94"/>
  <c r="BK124"/>
  <c r="BK116"/>
  <c r="BK109"/>
  <c r="J94"/>
  <c i="2" r="BK409"/>
  <c r="BK404"/>
  <c r="J404"/>
  <c r="J401"/>
  <c r="J397"/>
  <c r="J394"/>
  <c r="J384"/>
  <c r="BK373"/>
  <c r="J373"/>
  <c r="J363"/>
  <c r="J326"/>
  <c r="J305"/>
  <c r="BK275"/>
  <c r="J250"/>
  <c r="BK207"/>
  <c r="BK183"/>
  <c r="BK136"/>
  <c r="BK97"/>
  <c r="J339"/>
  <c r="BK339"/>
  <c r="BK256"/>
  <c r="J236"/>
  <c r="BK195"/>
  <c r="BK146"/>
  <c r="BK118"/>
  <c r="BK88"/>
  <c r="BK318"/>
  <c r="J292"/>
  <c r="J275"/>
  <c r="BK266"/>
  <c r="J266"/>
  <c r="BK260"/>
  <c r="BK240"/>
  <c r="J220"/>
  <c r="J207"/>
  <c r="J183"/>
  <c r="J155"/>
  <c r="J136"/>
  <c r="J118"/>
  <c r="J101"/>
  <c r="J88"/>
  <c i="3" r="J471"/>
  <c r="BK465"/>
  <c r="BK461"/>
  <c r="BK458"/>
  <c r="J454"/>
  <c r="J441"/>
  <c r="BK424"/>
  <c r="J410"/>
  <c r="BK402"/>
  <c r="BK396"/>
  <c r="J385"/>
  <c r="J378"/>
  <c r="BK367"/>
  <c r="BK361"/>
  <c r="J353"/>
  <c r="J351"/>
  <c r="J350"/>
  <c r="BK341"/>
  <c r="J334"/>
  <c r="BK325"/>
  <c r="J313"/>
  <c r="BK305"/>
  <c r="J281"/>
  <c r="J274"/>
  <c r="BK249"/>
  <c r="J217"/>
  <c r="J199"/>
  <c r="J179"/>
  <c r="J157"/>
  <c r="BK150"/>
  <c r="J134"/>
  <c r="J113"/>
  <c r="BK480"/>
  <c r="BK471"/>
  <c r="J461"/>
  <c r="BK441"/>
  <c r="BK429"/>
  <c r="BK406"/>
  <c r="J381"/>
  <c r="J367"/>
  <c r="BK353"/>
  <c r="BK342"/>
  <c r="J328"/>
  <c r="J309"/>
  <c r="BK281"/>
  <c r="J245"/>
  <c r="J223"/>
  <c r="J210"/>
  <c r="BK189"/>
  <c r="BK185"/>
  <c r="BK168"/>
  <c r="BK146"/>
  <c r="BK116"/>
  <c r="J103"/>
  <c i="4" r="J363"/>
  <c r="J343"/>
  <c r="BK333"/>
  <c r="BK314"/>
  <c r="J290"/>
  <c r="BK279"/>
  <c r="BK269"/>
  <c r="J261"/>
  <c r="J252"/>
  <c r="BK228"/>
  <c r="BK206"/>
  <c r="J193"/>
  <c r="BK177"/>
  <c r="BK164"/>
  <c r="J146"/>
  <c r="J136"/>
  <c r="BK114"/>
  <c r="BK94"/>
  <c r="BK368"/>
  <c r="BK356"/>
  <c r="J333"/>
  <c r="BK325"/>
  <c r="BK304"/>
  <c r="BK290"/>
  <c r="J271"/>
  <c r="BK261"/>
  <c r="J244"/>
  <c r="BK222"/>
  <c r="BK214"/>
  <c r="BK193"/>
  <c r="BK169"/>
  <c r="J164"/>
  <c r="BK146"/>
  <c r="BK136"/>
  <c r="J114"/>
  <c r="J107"/>
  <c r="J94"/>
  <c i="5" r="J524"/>
  <c r="J502"/>
  <c r="J486"/>
  <c r="J471"/>
  <c r="J453"/>
  <c r="J439"/>
  <c r="BK425"/>
  <c r="J416"/>
  <c r="J405"/>
  <c r="J388"/>
  <c r="J372"/>
  <c r="BK344"/>
  <c r="BK331"/>
  <c r="J311"/>
  <c r="BK303"/>
  <c r="J288"/>
  <c r="BK266"/>
  <c r="BK243"/>
  <c r="BK223"/>
  <c r="BK210"/>
  <c r="BK185"/>
  <c r="BK170"/>
  <c r="J153"/>
  <c r="BK130"/>
  <c r="BK116"/>
  <c r="BK104"/>
  <c r="BK550"/>
  <c r="BK546"/>
  <c r="BK535"/>
  <c r="J508"/>
  <c r="BK489"/>
  <c r="J465"/>
  <c r="J450"/>
  <c r="BK439"/>
  <c r="BK434"/>
  <c r="BK420"/>
  <c r="BK408"/>
  <c r="J403"/>
  <c r="BK380"/>
  <c r="J363"/>
  <c r="J320"/>
  <c r="BK311"/>
  <c r="J296"/>
  <c r="J281"/>
  <c r="BK252"/>
  <c r="BK230"/>
  <c r="J210"/>
  <c r="BK204"/>
  <c r="J178"/>
  <c r="J163"/>
  <c r="BK138"/>
  <c r="J123"/>
  <c r="J110"/>
  <c r="J92"/>
  <c i="6" r="BK354"/>
  <c r="BK342"/>
  <c r="J321"/>
  <c r="J301"/>
  <c r="J281"/>
  <c r="J267"/>
  <c r="J262"/>
  <c r="BK257"/>
  <c r="BK242"/>
  <c r="BK225"/>
  <c r="J204"/>
  <c r="J350"/>
  <c r="BK321"/>
  <c r="BK310"/>
  <c r="J292"/>
  <c r="J278"/>
  <c r="J265"/>
  <c r="BK258"/>
  <c r="BK246"/>
  <c r="BK229"/>
  <c r="BK218"/>
  <c r="BK201"/>
  <c r="J188"/>
  <c r="J180"/>
  <c r="BK169"/>
  <c r="J144"/>
  <c r="J128"/>
  <c r="BK111"/>
  <c r="BK104"/>
  <c r="BK88"/>
  <c r="J163"/>
  <c r="BK144"/>
  <c r="J118"/>
  <c r="J98"/>
  <c i="7" r="BK124"/>
  <c r="J116"/>
  <c r="BK98"/>
  <c r="J124"/>
  <c r="J98"/>
  <c i="8" r="J124"/>
  <c r="J109"/>
  <c r="BK98"/>
  <c r="BK104"/>
  <c i="3" r="J267"/>
  <c r="J254"/>
  <c r="J231"/>
  <c r="BK212"/>
  <c r="J185"/>
  <c r="BK172"/>
  <c r="J146"/>
  <c r="J128"/>
  <c r="J116"/>
  <c r="BK103"/>
  <c r="J480"/>
  <c r="BK468"/>
  <c r="J458"/>
  <c r="J435"/>
  <c r="J424"/>
  <c r="J402"/>
  <c r="BK385"/>
  <c r="BK365"/>
  <c r="J352"/>
  <c r="J341"/>
  <c r="BK334"/>
  <c r="BK313"/>
  <c r="BK288"/>
  <c r="J249"/>
  <c r="J227"/>
  <c r="J205"/>
  <c r="J183"/>
  <c r="J172"/>
  <c r="J150"/>
  <c r="J122"/>
  <c r="J106"/>
  <c r="BK88"/>
  <c i="4" r="BK360"/>
  <c r="J337"/>
  <c r="BK329"/>
  <c r="J308"/>
  <c r="J287"/>
  <c r="J273"/>
  <c r="J268"/>
  <c r="J258"/>
  <c r="J240"/>
  <c r="BK210"/>
  <c r="J198"/>
  <c r="J181"/>
  <c r="BK166"/>
  <c r="BK149"/>
  <c r="J142"/>
  <c r="BK121"/>
  <c r="BK97"/>
  <c r="BK372"/>
  <c r="J360"/>
  <c r="BK337"/>
  <c r="J329"/>
  <c r="BK308"/>
  <c r="BK287"/>
  <c r="BK273"/>
  <c r="J269"/>
  <c r="BK258"/>
  <c r="J248"/>
  <c r="BK225"/>
  <c r="J210"/>
  <c r="BK181"/>
  <c r="J166"/>
  <c r="J149"/>
  <c r="BK132"/>
  <c r="J121"/>
  <c r="J103"/>
  <c i="5" r="J535"/>
  <c r="BK508"/>
  <c r="J489"/>
  <c r="BK465"/>
  <c r="BK450"/>
  <c r="BK442"/>
  <c r="J431"/>
  <c r="J412"/>
  <c r="BK404"/>
  <c r="BK385"/>
  <c r="J369"/>
  <c r="J348"/>
  <c r="J327"/>
  <c r="BK300"/>
  <c r="BK285"/>
  <c r="J259"/>
  <c r="BK233"/>
  <c r="J220"/>
  <c r="J213"/>
  <c r="BK192"/>
  <c r="J166"/>
  <c r="J146"/>
  <c r="BK134"/>
  <c r="J126"/>
  <c r="J107"/>
  <c r="BK95"/>
  <c r="J550"/>
  <c r="J546"/>
  <c r="BK524"/>
  <c r="BK502"/>
  <c r="BK486"/>
  <c r="BK459"/>
  <c r="J442"/>
  <c r="BK431"/>
  <c r="J418"/>
  <c r="BK412"/>
  <c r="J404"/>
  <c r="J377"/>
  <c r="BK348"/>
  <c r="BK335"/>
  <c r="J315"/>
  <c r="J300"/>
  <c r="J290"/>
  <c r="BK259"/>
  <c r="J233"/>
  <c r="BK220"/>
  <c r="BK207"/>
  <c r="BK182"/>
  <c r="BK174"/>
  <c r="BK159"/>
  <c r="J134"/>
  <c r="J119"/>
  <c r="BK107"/>
  <c r="J95"/>
  <c i="6" r="J354"/>
  <c r="BK334"/>
  <c r="BK324"/>
  <c r="J303"/>
  <c r="J284"/>
  <c r="BK271"/>
  <c r="BK265"/>
  <c r="BK260"/>
  <c r="J253"/>
  <c r="J229"/>
  <c r="BK209"/>
  <c r="BK194"/>
  <c r="J334"/>
  <c r="J324"/>
  <c r="BK306"/>
  <c r="BK301"/>
  <c r="BK275"/>
  <c r="BK262"/>
  <c r="J257"/>
  <c r="J242"/>
  <c r="J225"/>
  <c r="BK204"/>
  <c r="BK188"/>
  <c r="BK180"/>
  <c r="J166"/>
  <c r="J147"/>
  <c r="BK132"/>
  <c r="BK114"/>
  <c r="J107"/>
  <c r="BK175"/>
  <c r="BK160"/>
  <c r="J140"/>
  <c r="BK122"/>
  <c r="BK107"/>
  <c r="J104"/>
  <c r="J88"/>
  <c i="7" r="BK104"/>
  <c r="BK88"/>
  <c r="J113"/>
  <c r="BK94"/>
  <c i="8" r="J120"/>
  <c r="J104"/>
  <c r="BK88"/>
  <c r="BK120"/>
  <c r="BK113"/>
  <c r="J98"/>
  <c r="J88"/>
  <c i="2" r="BK413"/>
  <c r="J409"/>
  <c r="BK401"/>
  <c r="BK397"/>
  <c r="BK394"/>
  <c r="BK384"/>
  <c r="BK378"/>
  <c r="J378"/>
  <c r="BK363"/>
  <c r="BK351"/>
  <c r="J318"/>
  <c r="BK292"/>
  <c r="J260"/>
  <c r="J240"/>
  <c r="J232"/>
  <c r="BK155"/>
  <c r="J108"/>
  <c r="J413"/>
  <c r="BK326"/>
  <c r="BK277"/>
  <c r="BK273"/>
  <c r="BK244"/>
  <c r="BK220"/>
  <c r="BK171"/>
  <c r="J127"/>
  <c r="BK101"/>
  <c r="J351"/>
  <c r="BK305"/>
  <c r="J277"/>
  <c r="J273"/>
  <c r="J256"/>
  <c r="BK250"/>
  <c r="J244"/>
  <c r="BK236"/>
  <c r="BK232"/>
  <c r="J195"/>
  <c r="J171"/>
  <c r="J146"/>
  <c r="BK127"/>
  <c r="BK108"/>
  <c r="J97"/>
  <c i="1" r="AS54"/>
  <c i="3" r="BK451"/>
  <c r="BK435"/>
  <c r="J429"/>
  <c r="BK416"/>
  <c r="J406"/>
  <c r="J391"/>
  <c r="BK381"/>
  <c r="J375"/>
  <c r="BK369"/>
  <c r="J365"/>
  <c r="J355"/>
  <c r="BK352"/>
  <c r="J342"/>
  <c r="J337"/>
  <c r="BK328"/>
  <c r="J317"/>
  <c r="BK309"/>
  <c r="J288"/>
  <c r="BK260"/>
  <c r="BK238"/>
  <c r="BK227"/>
  <c r="BK210"/>
  <c r="J189"/>
  <c r="J168"/>
  <c r="BK142"/>
  <c r="BK122"/>
  <c r="BK106"/>
  <c r="BK100"/>
  <c r="BK476"/>
  <c r="J468"/>
  <c r="BK454"/>
  <c r="J416"/>
  <c r="BK391"/>
  <c r="BK375"/>
  <c r="J361"/>
  <c r="BK351"/>
  <c r="BK337"/>
  <c r="BK317"/>
  <c r="J293"/>
  <c r="BK267"/>
  <c r="BK254"/>
  <c r="BK231"/>
  <c r="BK217"/>
  <c r="BK199"/>
  <c r="BK179"/>
  <c r="BK157"/>
  <c r="BK138"/>
  <c r="BK128"/>
  <c r="J109"/>
  <c r="J94"/>
  <c i="4" r="J356"/>
  <c r="J325"/>
  <c r="J304"/>
  <c r="BK298"/>
  <c r="BK285"/>
  <c r="BK271"/>
  <c r="BK264"/>
  <c r="BK244"/>
  <c r="J222"/>
  <c r="J214"/>
  <c r="J202"/>
  <c r="J185"/>
  <c r="J169"/>
  <c r="BK156"/>
  <c r="J128"/>
  <c r="BK107"/>
  <c r="J100"/>
  <c r="BK88"/>
  <c r="BK363"/>
  <c r="BK343"/>
  <c r="J314"/>
  <c r="J298"/>
  <c r="J285"/>
  <c r="J279"/>
  <c r="BK268"/>
  <c r="BK252"/>
  <c r="J228"/>
  <c r="BK202"/>
  <c r="BK185"/>
  <c r="J177"/>
  <c r="J156"/>
  <c r="BK128"/>
  <c r="BK100"/>
  <c r="J88"/>
  <c i="5" r="BK511"/>
  <c r="J493"/>
  <c r="J459"/>
  <c r="J443"/>
  <c r="J434"/>
  <c r="J420"/>
  <c r="J408"/>
  <c r="BK403"/>
  <c r="J380"/>
  <c r="BK363"/>
  <c r="J335"/>
  <c r="BK320"/>
  <c r="BK296"/>
  <c r="BK281"/>
  <c r="J252"/>
  <c r="J230"/>
  <c r="BK217"/>
  <c r="J204"/>
  <c r="BK178"/>
  <c r="BK163"/>
  <c r="BK142"/>
  <c r="BK123"/>
  <c r="BK110"/>
  <c r="J98"/>
  <c r="BK92"/>
  <c r="BK541"/>
  <c r="J515"/>
  <c r="BK497"/>
  <c r="BK478"/>
  <c r="J456"/>
  <c r="BK443"/>
  <c r="J425"/>
  <c r="BK416"/>
  <c r="BK405"/>
  <c r="BK388"/>
  <c r="BK372"/>
  <c r="J339"/>
  <c r="J331"/>
  <c r="J303"/>
  <c r="BK288"/>
  <c r="J266"/>
  <c r="J243"/>
  <c r="J223"/>
  <c r="J217"/>
  <c r="J185"/>
  <c r="J170"/>
  <c r="BK153"/>
  <c r="J130"/>
  <c r="J116"/>
  <c r="J104"/>
  <c r="BK98"/>
  <c i="6" r="BK350"/>
  <c r="BK328"/>
  <c r="J306"/>
  <c r="BK288"/>
  <c r="J275"/>
  <c r="BK270"/>
  <c r="BK259"/>
  <c r="BK252"/>
  <c r="J233"/>
  <c r="BK213"/>
  <c r="J198"/>
  <c r="J342"/>
  <c r="J328"/>
  <c r="BK303"/>
  <c r="BK284"/>
  <c r="J271"/>
  <c r="J260"/>
  <c r="BK253"/>
  <c r="BK237"/>
  <c r="J209"/>
  <c r="J194"/>
  <c r="J184"/>
  <c r="BK163"/>
  <c r="J153"/>
  <c r="J136"/>
  <c r="BK118"/>
  <c r="BK94"/>
  <c r="J169"/>
  <c r="BK153"/>
  <c r="BK136"/>
  <c r="BK128"/>
  <c r="J111"/>
  <c r="J91"/>
  <c i="7" r="BK109"/>
  <c r="BK91"/>
  <c r="BK116"/>
  <c r="J109"/>
  <c r="J91"/>
  <c i="8" r="J116"/>
  <c r="J91"/>
  <c r="BK91"/>
  <c i="2" l="1" r="BK87"/>
  <c r="J87"/>
  <c r="J61"/>
  <c r="R87"/>
  <c r="BK117"/>
  <c r="J117"/>
  <c r="J62"/>
  <c r="R117"/>
  <c r="BK219"/>
  <c r="J219"/>
  <c r="J63"/>
  <c r="T219"/>
  <c r="P377"/>
  <c r="T377"/>
  <c i="3" r="P87"/>
  <c r="T87"/>
  <c r="P222"/>
  <c r="T222"/>
  <c r="P292"/>
  <c r="T292"/>
  <c r="P434"/>
  <c r="T434"/>
  <c i="4" r="BK87"/>
  <c r="J87"/>
  <c r="J61"/>
  <c r="T87"/>
  <c r="P172"/>
  <c r="T172"/>
  <c r="P227"/>
  <c r="R227"/>
  <c r="BK336"/>
  <c r="J336"/>
  <c r="J64"/>
  <c r="R336"/>
  <c i="5" r="P88"/>
  <c r="R88"/>
  <c r="BK212"/>
  <c r="J212"/>
  <c r="J62"/>
  <c r="R212"/>
  <c r="BK232"/>
  <c r="J232"/>
  <c r="J63"/>
  <c r="R232"/>
  <c r="BK319"/>
  <c r="J319"/>
  <c r="J64"/>
  <c r="R319"/>
  <c r="BK496"/>
  <c r="J496"/>
  <c r="J65"/>
  <c r="R496"/>
  <c i="6" r="P87"/>
  <c r="R87"/>
  <c r="BK168"/>
  <c r="J168"/>
  <c r="J62"/>
  <c r="T168"/>
  <c r="P217"/>
  <c r="T217"/>
  <c r="P309"/>
  <c r="R309"/>
  <c i="7" r="P87"/>
  <c r="R87"/>
  <c r="BK103"/>
  <c r="J103"/>
  <c r="J62"/>
  <c r="R103"/>
  <c i="8" r="P87"/>
  <c r="T87"/>
  <c r="T103"/>
  <c i="2" r="P87"/>
  <c r="T87"/>
  <c r="P117"/>
  <c r="T117"/>
  <c r="P219"/>
  <c r="R219"/>
  <c r="BK377"/>
  <c r="J377"/>
  <c r="J64"/>
  <c r="R377"/>
  <c i="3" r="BK87"/>
  <c r="R87"/>
  <c r="BK222"/>
  <c r="J222"/>
  <c r="J62"/>
  <c r="R222"/>
  <c r="BK292"/>
  <c r="J292"/>
  <c r="J63"/>
  <c r="R292"/>
  <c r="BK434"/>
  <c r="J434"/>
  <c r="J64"/>
  <c r="R434"/>
  <c i="4" r="P87"/>
  <c r="R87"/>
  <c r="BK172"/>
  <c r="J172"/>
  <c r="J62"/>
  <c r="R172"/>
  <c r="BK227"/>
  <c r="J227"/>
  <c r="J63"/>
  <c r="T227"/>
  <c r="P336"/>
  <c r="T336"/>
  <c i="5" r="BK88"/>
  <c r="J88"/>
  <c r="J61"/>
  <c r="T88"/>
  <c r="P212"/>
  <c r="T212"/>
  <c r="P232"/>
  <c r="T232"/>
  <c r="P319"/>
  <c r="T319"/>
  <c r="P496"/>
  <c r="T496"/>
  <c i="6" r="BK87"/>
  <c r="J87"/>
  <c r="J61"/>
  <c r="T87"/>
  <c r="P168"/>
  <c r="R168"/>
  <c r="BK217"/>
  <c r="J217"/>
  <c r="J63"/>
  <c r="R217"/>
  <c r="BK309"/>
  <c r="J309"/>
  <c r="J64"/>
  <c r="T309"/>
  <c i="7" r="BK87"/>
  <c r="J87"/>
  <c r="J61"/>
  <c r="T87"/>
  <c r="P103"/>
  <c r="T103"/>
  <c i="8" r="BK87"/>
  <c r="J87"/>
  <c r="J61"/>
  <c r="R87"/>
  <c r="BK103"/>
  <c r="J103"/>
  <c r="J62"/>
  <c r="P103"/>
  <c r="R103"/>
  <c i="3" r="BK479"/>
  <c r="J479"/>
  <c r="J65"/>
  <c i="4" r="BK371"/>
  <c r="J371"/>
  <c r="J65"/>
  <c i="5" r="BK549"/>
  <c r="J549"/>
  <c r="J66"/>
  <c i="6" r="BK353"/>
  <c r="J353"/>
  <c r="J65"/>
  <c i="7" r="BK115"/>
  <c r="J115"/>
  <c r="J63"/>
  <c r="BK119"/>
  <c r="J119"/>
  <c r="J64"/>
  <c r="BK123"/>
  <c r="J123"/>
  <c r="J65"/>
  <c i="2" r="BK412"/>
  <c r="J412"/>
  <c r="J65"/>
  <c i="8" r="BK115"/>
  <c r="J115"/>
  <c r="J63"/>
  <c r="BK119"/>
  <c r="J119"/>
  <c r="J64"/>
  <c r="BK123"/>
  <c r="J123"/>
  <c r="J65"/>
  <c r="E48"/>
  <c r="F55"/>
  <c r="BE88"/>
  <c r="BE91"/>
  <c r="BE104"/>
  <c r="BE109"/>
  <c r="BE116"/>
  <c r="BE120"/>
  <c r="BE124"/>
  <c r="J52"/>
  <c r="BE94"/>
  <c r="BE98"/>
  <c r="BE113"/>
  <c i="7" r="J52"/>
  <c r="BE91"/>
  <c r="BE113"/>
  <c r="BE116"/>
  <c r="BE120"/>
  <c r="BE124"/>
  <c r="E48"/>
  <c r="F55"/>
  <c r="BE88"/>
  <c r="BE94"/>
  <c r="BE98"/>
  <c r="BE104"/>
  <c r="BE109"/>
  <c i="6" r="J79"/>
  <c r="F82"/>
  <c r="BE88"/>
  <c r="BE91"/>
  <c r="BE118"/>
  <c r="BE122"/>
  <c r="BE132"/>
  <c r="BE136"/>
  <c r="BE144"/>
  <c r="BE153"/>
  <c r="BE163"/>
  <c r="BE166"/>
  <c r="BE169"/>
  <c r="BE175"/>
  <c r="BE180"/>
  <c r="E48"/>
  <c r="BE94"/>
  <c r="BE98"/>
  <c r="BE104"/>
  <c r="BE107"/>
  <c r="BE111"/>
  <c r="BE114"/>
  <c r="BE128"/>
  <c r="BE140"/>
  <c r="BE147"/>
  <c r="BE160"/>
  <c r="BE184"/>
  <c r="BE188"/>
  <c r="BE194"/>
  <c r="BE198"/>
  <c r="BE201"/>
  <c r="BE225"/>
  <c r="BE229"/>
  <c r="BE233"/>
  <c r="BE242"/>
  <c r="BE246"/>
  <c r="BE252"/>
  <c r="BE257"/>
  <c r="BE260"/>
  <c r="BE265"/>
  <c r="BE271"/>
  <c r="BE278"/>
  <c r="BE281"/>
  <c r="BE301"/>
  <c r="BE303"/>
  <c r="BE315"/>
  <c r="BE345"/>
  <c r="BE204"/>
  <c r="BE209"/>
  <c r="BE213"/>
  <c r="BE218"/>
  <c r="BE237"/>
  <c r="BE253"/>
  <c r="BE258"/>
  <c r="BE259"/>
  <c r="BE262"/>
  <c r="BE267"/>
  <c r="BE270"/>
  <c r="BE275"/>
  <c r="BE284"/>
  <c r="BE288"/>
  <c r="BE292"/>
  <c r="BE306"/>
  <c r="BE310"/>
  <c r="BE321"/>
  <c r="BE324"/>
  <c r="BE328"/>
  <c r="BE334"/>
  <c r="BE342"/>
  <c r="BE350"/>
  <c r="BE354"/>
  <c i="5" r="E48"/>
  <c r="F55"/>
  <c r="BE95"/>
  <c r="BE104"/>
  <c r="BE116"/>
  <c r="BE119"/>
  <c r="BE123"/>
  <c r="BE130"/>
  <c r="BE134"/>
  <c r="BE146"/>
  <c r="BE163"/>
  <c r="BE170"/>
  <c r="BE178"/>
  <c r="BE192"/>
  <c r="BE204"/>
  <c r="BE207"/>
  <c r="BE217"/>
  <c r="BE226"/>
  <c r="BE243"/>
  <c r="BE247"/>
  <c r="BE252"/>
  <c r="BE285"/>
  <c r="BE296"/>
  <c r="BE306"/>
  <c r="BE320"/>
  <c r="BE331"/>
  <c r="BE344"/>
  <c r="BE363"/>
  <c r="BE369"/>
  <c r="BE377"/>
  <c r="BE385"/>
  <c r="BE404"/>
  <c r="BE406"/>
  <c r="BE412"/>
  <c r="BE418"/>
  <c r="BE425"/>
  <c r="BE434"/>
  <c r="BE437"/>
  <c r="BE442"/>
  <c r="BE450"/>
  <c r="BE459"/>
  <c r="BE478"/>
  <c r="BE486"/>
  <c r="BE489"/>
  <c r="BE493"/>
  <c r="BE497"/>
  <c r="BE508"/>
  <c r="BE515"/>
  <c r="BE541"/>
  <c r="BE546"/>
  <c r="BE550"/>
  <c r="J52"/>
  <c r="BE89"/>
  <c r="BE92"/>
  <c r="BE98"/>
  <c r="BE101"/>
  <c r="BE107"/>
  <c r="BE110"/>
  <c r="BE113"/>
  <c r="BE126"/>
  <c r="BE138"/>
  <c r="BE142"/>
  <c r="BE153"/>
  <c r="BE159"/>
  <c r="BE166"/>
  <c r="BE174"/>
  <c r="BE182"/>
  <c r="BE185"/>
  <c r="BE210"/>
  <c r="BE213"/>
  <c r="BE220"/>
  <c r="BE223"/>
  <c r="BE230"/>
  <c r="BE233"/>
  <c r="BE259"/>
  <c r="BE266"/>
  <c r="BE272"/>
  <c r="BE281"/>
  <c r="BE288"/>
  <c r="BE290"/>
  <c r="BE300"/>
  <c r="BE303"/>
  <c r="BE311"/>
  <c r="BE315"/>
  <c r="BE327"/>
  <c r="BE335"/>
  <c r="BE339"/>
  <c r="BE348"/>
  <c r="BE372"/>
  <c r="BE380"/>
  <c r="BE388"/>
  <c r="BE391"/>
  <c r="BE403"/>
  <c r="BE405"/>
  <c r="BE408"/>
  <c r="BE416"/>
  <c r="BE420"/>
  <c r="BE423"/>
  <c r="BE431"/>
  <c r="BE439"/>
  <c r="BE443"/>
  <c r="BE453"/>
  <c r="BE456"/>
  <c r="BE465"/>
  <c r="BE471"/>
  <c r="BE502"/>
  <c r="BE511"/>
  <c r="BE524"/>
  <c r="BE535"/>
  <c i="3" r="J87"/>
  <c r="J61"/>
  <c i="4" r="J52"/>
  <c r="F55"/>
  <c r="E75"/>
  <c r="BE88"/>
  <c r="BE97"/>
  <c r="BE107"/>
  <c r="BE121"/>
  <c r="BE128"/>
  <c r="BE142"/>
  <c r="BE156"/>
  <c r="BE166"/>
  <c r="BE177"/>
  <c r="BE181"/>
  <c r="BE185"/>
  <c r="BE189"/>
  <c r="BE193"/>
  <c r="BE206"/>
  <c r="BE210"/>
  <c r="BE218"/>
  <c r="BE228"/>
  <c r="BE244"/>
  <c r="BE248"/>
  <c r="BE252"/>
  <c r="BE258"/>
  <c r="BE261"/>
  <c r="BE269"/>
  <c r="BE271"/>
  <c r="BE285"/>
  <c r="BE287"/>
  <c r="BE290"/>
  <c r="BE301"/>
  <c r="BE304"/>
  <c r="BE314"/>
  <c r="BE319"/>
  <c r="BE329"/>
  <c r="BE337"/>
  <c r="BE353"/>
  <c r="BE360"/>
  <c r="BE363"/>
  <c r="BE372"/>
  <c r="BE91"/>
  <c r="BE94"/>
  <c r="BE100"/>
  <c r="BE103"/>
  <c r="BE110"/>
  <c r="BE114"/>
  <c r="BE132"/>
  <c r="BE136"/>
  <c r="BE146"/>
  <c r="BE149"/>
  <c r="BE161"/>
  <c r="BE164"/>
  <c r="BE169"/>
  <c r="BE173"/>
  <c r="BE198"/>
  <c r="BE202"/>
  <c r="BE214"/>
  <c r="BE222"/>
  <c r="BE225"/>
  <c r="BE240"/>
  <c r="BE264"/>
  <c r="BE268"/>
  <c r="BE270"/>
  <c r="BE273"/>
  <c r="BE279"/>
  <c r="BE283"/>
  <c r="BE292"/>
  <c r="BE298"/>
  <c r="BE308"/>
  <c r="BE325"/>
  <c r="BE333"/>
  <c r="BE343"/>
  <c r="BE356"/>
  <c r="BE368"/>
  <c i="3" r="E48"/>
  <c r="J79"/>
  <c r="BE88"/>
  <c r="BE109"/>
  <c r="BE113"/>
  <c r="BE128"/>
  <c r="BE134"/>
  <c r="BE142"/>
  <c r="BE150"/>
  <c r="BE164"/>
  <c r="BE172"/>
  <c r="BE183"/>
  <c r="BE185"/>
  <c r="BE192"/>
  <c r="BE205"/>
  <c r="BE212"/>
  <c r="BE227"/>
  <c r="BE231"/>
  <c r="BE249"/>
  <c r="BE260"/>
  <c r="BE274"/>
  <c r="BE281"/>
  <c r="BE288"/>
  <c r="BE309"/>
  <c r="BE317"/>
  <c r="BE328"/>
  <c r="BE341"/>
  <c r="BE342"/>
  <c r="BE350"/>
  <c r="BE351"/>
  <c r="BE352"/>
  <c r="BE353"/>
  <c r="BE355"/>
  <c r="BE361"/>
  <c r="BE369"/>
  <c r="BE375"/>
  <c r="BE381"/>
  <c r="BE385"/>
  <c r="BE402"/>
  <c r="BE406"/>
  <c r="BE410"/>
  <c r="BE424"/>
  <c r="BE435"/>
  <c r="BE441"/>
  <c r="BE476"/>
  <c r="BE480"/>
  <c r="F55"/>
  <c r="BE94"/>
  <c r="BE100"/>
  <c r="BE103"/>
  <c r="BE106"/>
  <c r="BE116"/>
  <c r="BE122"/>
  <c r="BE138"/>
  <c r="BE146"/>
  <c r="BE157"/>
  <c r="BE168"/>
  <c r="BE179"/>
  <c r="BE189"/>
  <c r="BE199"/>
  <c r="BE210"/>
  <c r="BE217"/>
  <c r="BE223"/>
  <c r="BE238"/>
  <c r="BE245"/>
  <c r="BE254"/>
  <c r="BE267"/>
  <c r="BE293"/>
  <c r="BE305"/>
  <c r="BE313"/>
  <c r="BE325"/>
  <c r="BE334"/>
  <c r="BE337"/>
  <c r="BE365"/>
  <c r="BE367"/>
  <c r="BE378"/>
  <c r="BE391"/>
  <c r="BE396"/>
  <c r="BE416"/>
  <c r="BE429"/>
  <c r="BE451"/>
  <c r="BE454"/>
  <c r="BE458"/>
  <c r="BE461"/>
  <c r="BE465"/>
  <c r="BE468"/>
  <c r="BE471"/>
  <c i="2" r="J52"/>
  <c r="F55"/>
  <c r="BE101"/>
  <c r="BE108"/>
  <c r="BE118"/>
  <c r="BE171"/>
  <c r="BE195"/>
  <c r="BE207"/>
  <c r="BE220"/>
  <c r="BE232"/>
  <c r="BE236"/>
  <c r="BE244"/>
  <c r="BE250"/>
  <c r="BE256"/>
  <c r="BE275"/>
  <c r="BE305"/>
  <c r="BE318"/>
  <c r="BE363"/>
  <c r="BE413"/>
  <c r="E48"/>
  <c r="BE88"/>
  <c r="BE97"/>
  <c r="BE127"/>
  <c r="BE136"/>
  <c r="BE146"/>
  <c r="BE155"/>
  <c r="BE183"/>
  <c r="BE240"/>
  <c r="BE260"/>
  <c r="BE266"/>
  <c r="BE273"/>
  <c r="BE277"/>
  <c r="BE292"/>
  <c r="BE326"/>
  <c r="BE339"/>
  <c r="BE351"/>
  <c r="BE373"/>
  <c r="BE378"/>
  <c r="BE384"/>
  <c r="BE394"/>
  <c r="BE397"/>
  <c r="BE401"/>
  <c r="BE404"/>
  <c r="BE409"/>
  <c r="F36"/>
  <c i="1" r="BC55"/>
  <c i="3" r="F37"/>
  <c i="1" r="BD56"/>
  <c i="4" r="J34"/>
  <c i="1" r="AW57"/>
  <c i="5" r="F35"/>
  <c i="1" r="BB58"/>
  <c i="5" r="F37"/>
  <c i="1" r="BD58"/>
  <c i="6" r="F37"/>
  <c i="1" r="BD59"/>
  <c i="8" r="F36"/>
  <c i="1" r="BC61"/>
  <c i="2" r="F37"/>
  <c i="1" r="BD55"/>
  <c i="3" r="F34"/>
  <c i="1" r="BA56"/>
  <c i="3" r="F35"/>
  <c i="1" r="BB56"/>
  <c i="4" r="F34"/>
  <c i="1" r="BA57"/>
  <c i="5" r="J34"/>
  <c i="1" r="AW58"/>
  <c i="5" r="F36"/>
  <c i="1" r="BC58"/>
  <c i="6" r="F36"/>
  <c i="1" r="BC59"/>
  <c i="8" r="F37"/>
  <c i="1" r="BD61"/>
  <c i="2" r="J34"/>
  <c i="1" r="AW55"/>
  <c i="3" r="J34"/>
  <c i="1" r="AW56"/>
  <c i="4" r="F36"/>
  <c i="1" r="BC57"/>
  <c i="4" r="F35"/>
  <c i="1" r="BB57"/>
  <c i="5" r="F34"/>
  <c i="1" r="BA58"/>
  <c i="6" r="J34"/>
  <c i="1" r="AW59"/>
  <c i="7" r="J34"/>
  <c i="1" r="AW60"/>
  <c i="7" r="F35"/>
  <c i="1" r="BB60"/>
  <c i="7" r="F37"/>
  <c i="1" r="BD60"/>
  <c i="7" r="F34"/>
  <c i="1" r="BA60"/>
  <c i="8" r="J34"/>
  <c i="1" r="AW61"/>
  <c i="2" r="F34"/>
  <c i="1" r="BA55"/>
  <c i="2" r="F35"/>
  <c i="1" r="BB55"/>
  <c i="3" r="F36"/>
  <c i="1" r="BC56"/>
  <c i="4" r="F37"/>
  <c i="1" r="BD57"/>
  <c i="6" r="F34"/>
  <c i="1" r="BA59"/>
  <c i="6" r="F35"/>
  <c i="1" r="BB59"/>
  <c i="7" r="F36"/>
  <c i="1" r="BC60"/>
  <c i="8" r="F35"/>
  <c i="1" r="BB61"/>
  <c i="8" r="F34"/>
  <c i="1" r="BA61"/>
  <c i="8" l="1" r="R86"/>
  <c r="R85"/>
  <c i="7" r="T86"/>
  <c r="T85"/>
  <c i="6" r="T86"/>
  <c r="T85"/>
  <c i="5" r="T87"/>
  <c r="T86"/>
  <c i="4" r="R86"/>
  <c r="R85"/>
  <c i="3" r="R86"/>
  <c r="R85"/>
  <c i="2" r="T86"/>
  <c r="T85"/>
  <c i="8" r="P86"/>
  <c r="P85"/>
  <c i="1" r="AU61"/>
  <c i="7" r="R86"/>
  <c r="R85"/>
  <c i="6" r="R86"/>
  <c r="R85"/>
  <c i="5" r="R87"/>
  <c r="R86"/>
  <c i="3" r="T86"/>
  <c r="T85"/>
  <c i="4" r="P86"/>
  <c r="P85"/>
  <c i="1" r="AU57"/>
  <c i="3" r="BK86"/>
  <c r="J86"/>
  <c r="J60"/>
  <c i="2" r="P86"/>
  <c r="P85"/>
  <c i="1" r="AU55"/>
  <c i="8" r="T86"/>
  <c r="T85"/>
  <c i="7" r="P86"/>
  <c r="P85"/>
  <c i="1" r="AU60"/>
  <c i="6" r="P86"/>
  <c r="P85"/>
  <c i="1" r="AU59"/>
  <c i="5" r="P87"/>
  <c r="P86"/>
  <c i="1" r="AU58"/>
  <c i="4" r="T86"/>
  <c r="T85"/>
  <c i="3" r="P86"/>
  <c r="P85"/>
  <c i="1" r="AU56"/>
  <c i="2" r="R86"/>
  <c r="R85"/>
  <c r="BK86"/>
  <c r="J86"/>
  <c r="J60"/>
  <c i="5" r="BK87"/>
  <c r="J87"/>
  <c r="J60"/>
  <c i="7" r="BK86"/>
  <c r="J86"/>
  <c r="J60"/>
  <c i="4" r="BK86"/>
  <c r="J86"/>
  <c r="J60"/>
  <c i="6" r="BK86"/>
  <c r="J86"/>
  <c r="J60"/>
  <c i="8" r="BK86"/>
  <c r="J86"/>
  <c r="J60"/>
  <c i="3" r="F33"/>
  <c i="1" r="AZ56"/>
  <c i="5" r="J33"/>
  <c i="1" r="AV58"/>
  <c r="AT58"/>
  <c i="7" r="J33"/>
  <c i="1" r="AV60"/>
  <c r="AT60"/>
  <c r="BA54"/>
  <c r="W30"/>
  <c i="2" r="F33"/>
  <c i="1" r="AZ55"/>
  <c i="6" r="F33"/>
  <c i="1" r="AZ59"/>
  <c i="7" r="F33"/>
  <c i="1" r="AZ60"/>
  <c i="8" r="J33"/>
  <c i="1" r="AV61"/>
  <c r="AT61"/>
  <c i="2" r="J33"/>
  <c i="1" r="AV55"/>
  <c r="AT55"/>
  <c i="4" r="F33"/>
  <c i="1" r="AZ57"/>
  <c i="6" r="J33"/>
  <c i="1" r="AV59"/>
  <c r="AT59"/>
  <c r="BB54"/>
  <c r="AX54"/>
  <c r="BD54"/>
  <c r="W33"/>
  <c i="3" r="J33"/>
  <c i="1" r="AV56"/>
  <c r="AT56"/>
  <c i="4" r="J33"/>
  <c i="1" r="AV57"/>
  <c r="AT57"/>
  <c i="5" r="F33"/>
  <c i="1" r="AZ58"/>
  <c i="8" r="F33"/>
  <c i="1" r="AZ61"/>
  <c r="BC54"/>
  <c r="AY54"/>
  <c i="8" l="1" r="BK85"/>
  <c r="J85"/>
  <c r="J59"/>
  <c i="2" r="BK85"/>
  <c r="J85"/>
  <c i="4" r="BK85"/>
  <c r="J85"/>
  <c r="J59"/>
  <c i="5" r="BK86"/>
  <c r="J86"/>
  <c r="J59"/>
  <c i="3" r="BK85"/>
  <c r="J85"/>
  <c r="J59"/>
  <c i="6" r="BK85"/>
  <c r="J85"/>
  <c r="J59"/>
  <c i="7" r="BK85"/>
  <c r="J85"/>
  <c i="1" r="AU54"/>
  <c r="AZ54"/>
  <c r="AV54"/>
  <c r="AK29"/>
  <c i="2" r="J30"/>
  <c i="1" r="AG55"/>
  <c r="W31"/>
  <c r="W32"/>
  <c i="7" r="J30"/>
  <c i="1" r="AG60"/>
  <c r="AW54"/>
  <c r="AK30"/>
  <c i="7" l="1" r="J39"/>
  <c i="2" r="J39"/>
  <c i="7" r="J59"/>
  <c i="2" r="J59"/>
  <c i="1" r="AN55"/>
  <c r="AN60"/>
  <c i="8" r="J30"/>
  <c i="1" r="AG61"/>
  <c i="5" r="J30"/>
  <c i="1" r="AG58"/>
  <c i="6" r="J30"/>
  <c i="1" r="AG59"/>
  <c i="3" r="J30"/>
  <c i="1" r="AG56"/>
  <c r="AN56"/>
  <c r="W29"/>
  <c r="AT54"/>
  <c i="4" r="J30"/>
  <c i="1" r="AG57"/>
  <c i="8" l="1" r="J39"/>
  <c i="3" r="J39"/>
  <c i="4" r="J39"/>
  <c i="6" r="J39"/>
  <c i="5" r="J39"/>
  <c i="1" r="AN58"/>
  <c r="AN59"/>
  <c r="AN57"/>
  <c r="AN61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<sst xmlns="http://schemas.openxmlformats.org/spreadsheetml/2006/main">
  <si>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</si>
  <si>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</si>
  <si>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</si>
  <si>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</si>
  <si>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</si>
  <si>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{05096fd0-128c-49ba-9d1d-cf4fad20c5dc}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</si>
  <si>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</si>
  <si>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</si>
  <si>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</si>
  <si>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</si>
  <si>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</si>
  <si>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</si>
  <si>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</si>
  <si>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</si>
  <si>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2024_10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</si>
  <si>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</si>
  <si>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</si>
  <si>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II/201 - BROUMOV - PRŮTAH, VJEZDOVÉ BRÁNY</t>
  </si>
  <si>
    <t>KSO:</t>
  </si>
  <si>
    <t/>
  </si>
  <si>
    <t>CC-CZ:</t>
  </si>
  <si>
    <t>Místo:</t>
  </si>
  <si>
    <t>Broumov</t>
  </si>
  <si>
    <t>Datum:</t>
  </si>
  <si>
    <t>15. 4. 2024</t>
  </si>
  <si>
    <t>Zadavatel:</t>
  </si>
  <si>
    <t>IČ:</t>
  </si>
  <si>
    <t>SÚS Plzeňského kraje, p.o.</t>
  </si>
  <si>
    <t>DIČ:</t>
  </si>
  <si>
    <t>Uchazeč:</t>
  </si>
  <si>
    <t>Vyplň údaj</t>
  </si>
  <si>
    <t>Projektant:</t>
  </si>
  <si>
    <t>Ing. Jaroslav Rojt</t>
  </si>
  <si>
    <t>True</t>
  </si>
  <si>
    <t>Zpracovatel:</t>
  </si>
  <si>
    <t>Jan Leinhäupel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</si>
  <si>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</si>
  <si>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</si>
  <si>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</si>
  <si>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</si>
  <si>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</si>
  <si>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</si>
  <si>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</si>
  <si>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</si>
  <si>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</si>
  <si>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</si>
  <si>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</si>
  <si>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</si>
  <si>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</si>
  <si>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</si>
  <si>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</si>
  <si>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</si>
  <si>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</si>
  <si>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</si>
  <si>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</si>
  <si>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</si>
  <si>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</si>
  <si>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</si>
  <si>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</si>
  <si>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</si>
  <si>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</si>
  <si>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</si>
  <si>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</si>
  <si>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</si>
  <si>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</si>
  <si>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</si>
  <si>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</si>
  <si>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</si>
  <si>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</si>
  <si>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</si>
  <si>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</si>
  <si>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</si>
  <si>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</si>
  <si>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</si>
  <si>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</si>
  <si>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</si>
  <si>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</si>
  <si>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101</t>
  </si>
  <si>
    <t>OPRAVA KRYTU SILNICE II/201</t>
  </si>
  <si>
    <t>STA</t>
  </si>
  <si>
    <t>1</t>
  </si>
  <si>
    <t>{aa35947e-5c28-430b-b9c6-09c4fefd7160}</t>
  </si>
  <si>
    <t>822 23 72</t>
  </si>
  <si>
    <t>2</t>
  </si>
  <si>
    <t>102</t>
  </si>
  <si>
    <t>VJEZDOVÁ BRÁNA A</t>
  </si>
  <si>
    <t>{72a6d542-bcd5-418a-8850-32541515b488}</t>
  </si>
  <si>
    <t>103</t>
  </si>
  <si>
    <t>VJEZDOVÁ BRÁNA B</t>
  </si>
  <si>
    <t>{af1bc618-72c2-429b-bc50-5a3cd6816227}</t>
  </si>
  <si>
    <t>104</t>
  </si>
  <si>
    <t>ZŘÍZENÍ PŘECHODU PRO CHODCE</t>
  </si>
  <si>
    <t>{4451243c-207f-424d-ab46-e27817b4a46a}</t>
  </si>
  <si>
    <t>822 29 76</t>
  </si>
  <si>
    <t>105</t>
  </si>
  <si>
    <t>ZŘÍZENÍ MÍSTA PRO PŘECHÁZENÍ</t>
  </si>
  <si>
    <t>{efb889d7-cbf9-427c-91ac-1dbbcff059d2}</t>
  </si>
  <si>
    <t>901</t>
  </si>
  <si>
    <t>VRN - SÚS PK</t>
  </si>
  <si>
    <t>VON</t>
  </si>
  <si>
    <t>{e54ac58b-8858-4391-a102-9a61356b3646}</t>
  </si>
  <si>
    <t>902</t>
  </si>
  <si>
    <t>VRN - OBEC BROUMOV</t>
  </si>
  <si>
    <t>{89e2595f-0147-41fd-9368-418c7870b89a}</t>
  </si>
  <si>
    <t>KRYCÍ LIST SOUPISU PRACÍ</t>
  </si>
  <si>
    <t>Objekt:</t>
  </si>
  <si>
    <t>101 - OPRAVA KRYTU SILNICE II/201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</si>
  <si>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</si>
  <si>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</si>
  <si>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</si>
  <si>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</si>
  <si>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</si>
  <si>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</si>
  <si>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</si>
  <si>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</si>
  <si>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</si>
  <si>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</si>
  <si>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</si>
  <si>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</si>
  <si>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</si>
  <si>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</si>
  <si>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</si>
  <si>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</si>
  <si>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</si>
  <si>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</si>
  <si>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</si>
  <si>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</si>
  <si>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</si>
  <si>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</si>
  <si>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</si>
  <si>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</si>
  <si>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</si>
  <si>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</si>
  <si>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</si>
  <si>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</si>
  <si>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113107342</t>
  </si>
  <si>
    <t>Odstranění podkladů nebo krytů strojně plochy jednotlivě do 50 m2 s přemístěním hmot na skládku na vzdálenost do 3 m nebo s naložením na dopravní prostředek živičných, o tl. vrstvy přes 50 do 100 mm</t>
  </si>
  <si>
    <t>m2</t>
  </si>
  <si>
    <t>CS ÚRS 2024 01</t>
  </si>
  <si>
    <t>4</t>
  </si>
  <si>
    <t>1974706615</t>
  </si>
  <si>
    <t>Online PSC</t>
  </si>
  <si>
    <t>https://podminky.urs.cz/item/CS_URS_2024_01/113107342</t>
  </si>
  <si>
    <t>VV</t>
  </si>
  <si>
    <t>"SANACE PODKLADNÍCH VRSTEV"</t>
  </si>
  <si>
    <t>"km 0,053 53 - 0,922 66" 1230</t>
  </si>
  <si>
    <t>"km 1,532 21 - 1,766 40" 290</t>
  </si>
  <si>
    <t>"km 1,822 14 - 1,948 36" 155</t>
  </si>
  <si>
    <t>Součet</t>
  </si>
  <si>
    <t>"(předpoklad 20 % plochy komunikace)"</t>
  </si>
  <si>
    <t>"(bude upřesněno investorem po provedeném frézování)"</t>
  </si>
  <si>
    <t>113154234</t>
  </si>
  <si>
    <t>Frézování živičného podkladu nebo krytu s naložením na dopravní prostředek plochy přes 500 do 1 000 m2 bez překážek v trase pruhu šířky přes 1 m do 2 m, tloušťky vrstvy 110 mm</t>
  </si>
  <si>
    <t>-86213753</t>
  </si>
  <si>
    <t>https://podminky.urs.cz/item/CS_URS_2024_01/113154234</t>
  </si>
  <si>
    <t>"KOMUNIKACE"</t>
  </si>
  <si>
    <t>"km 1,822 14 - 1,948 36" 755</t>
  </si>
  <si>
    <t>3</t>
  </si>
  <si>
    <t>113154334</t>
  </si>
  <si>
    <t>Frézování živičného podkladu nebo krytu s naložením na dopravní prostředek plochy přes 1 000 do 10 000 m2 bez překážek v trase pruhu šířky přes 1 m do 2 m, tloušťky vrstvy 110 mm</t>
  </si>
  <si>
    <t>706933204</t>
  </si>
  <si>
    <t>https://podminky.urs.cz/item/CS_URS_2024_01/113154334</t>
  </si>
  <si>
    <t>"km 1,532 21 - 1,766 40" 1430</t>
  </si>
  <si>
    <t>"KŘIŽOVATKA"</t>
  </si>
  <si>
    <t>"km 1,591 53 L" 20</t>
  </si>
  <si>
    <t>113154364</t>
  </si>
  <si>
    <t>Frézování živičného podkladu nebo krytu s naložením na dopravní prostředek plochy přes 1 000 do 10 000 m2 s překážkami v trase pruhu šířky přes 1 m do 2 m, tloušťky vrstvy 110 mm</t>
  </si>
  <si>
    <t>-1214208036</t>
  </si>
  <si>
    <t>https://podminky.urs.cz/item/CS_URS_2024_01/113154364</t>
  </si>
  <si>
    <t>"km 0,053 53 - 0,922 66" 6140</t>
  </si>
  <si>
    <t>"KŘIŽOVATKY"</t>
  </si>
  <si>
    <t>"km 0,510 21 P" 35</t>
  </si>
  <si>
    <t>"km 0,620 80 P" 255</t>
  </si>
  <si>
    <t>"km 0,693 93 P" 120</t>
  </si>
  <si>
    <t>5</t>
  </si>
  <si>
    <t>Komunikace pozemní</t>
  </si>
  <si>
    <t>565135101</t>
  </si>
  <si>
    <t>Asfaltový beton vrstva podkladní ACP 16 (obalované kamenivo střednězrnné - OKS) s rozprostřením a zhutněním v pruhu šířky do 1,5 m, po zhutnění tl. 50 mm</t>
  </si>
  <si>
    <t>1188417645</t>
  </si>
  <si>
    <t>https://podminky.urs.cz/item/CS_URS_2024_01/565135101</t>
  </si>
  <si>
    <t>6</t>
  </si>
  <si>
    <t>566301111</t>
  </si>
  <si>
    <t>Úprava dosavadního krytu z kameniva drceného jako podklad pro nový kryt s vyrovnáním profilu v příčném i podélném směru, s vlhčením a zhutněním, s doplněním kamenivem drceným, jeho rozprostřením a zhutněním, v množství přes 0,04 do 0,06 m3/m2</t>
  </si>
  <si>
    <t>1111549970</t>
  </si>
  <si>
    <t>https://podminky.urs.cz/item/CS_URS_2024_01/566301111</t>
  </si>
  <si>
    <t>7</t>
  </si>
  <si>
    <t>569921133</t>
  </si>
  <si>
    <t>Zpevnění krajnic nebo komunikací pro pěší s rozprostřením a zhutněním, po zhutnění asfaltovým recyklátem tl. 80 mm</t>
  </si>
  <si>
    <t>-330449225</t>
  </si>
  <si>
    <t>https://podminky.urs.cz/item/CS_URS_2024_01/569921133</t>
  </si>
  <si>
    <t>"prům. šířka krajnice cca 0,5 m"</t>
  </si>
  <si>
    <t>"km 0,053 53 - 0,429 57 P" 312,5*0,5</t>
  </si>
  <si>
    <t>"km 0,558 03 - 0,765 81 L" 205,5*0,5</t>
  </si>
  <si>
    <t>"km 1,532 21 - 1,766 40 P" 214,5*0,5</t>
  </si>
  <si>
    <t>"km 1,532 21 - 1,766 40 L" 205,5*0,5</t>
  </si>
  <si>
    <t>"km 1,822 14 - 1,948 36 P" 32*0,5</t>
  </si>
  <si>
    <t>"km 1,822 14 - 1,948 36 L" 127*0,5</t>
  </si>
  <si>
    <t>8</t>
  </si>
  <si>
    <t>572531121</t>
  </si>
  <si>
    <t>Vyspravení trhlin dosavadního krytu asfaltovou sanační hmotou ošetření trhlin šířky do 20 mm</t>
  </si>
  <si>
    <t>m</t>
  </si>
  <si>
    <t>-253749929</t>
  </si>
  <si>
    <t>https://podminky.urs.cz/item/CS_URS_2024_01/572531121</t>
  </si>
  <si>
    <t>"OPRAVA TRHLIN (dle TP 115)"</t>
  </si>
  <si>
    <t>"km 0,053 53 - 0,922 66" 175</t>
  </si>
  <si>
    <t>"km 1,532 21 - 1,766 40" 45</t>
  </si>
  <si>
    <t>"km 1,822 14 - 1,978 36" 25</t>
  </si>
  <si>
    <t>"(předpoklad 20 % délky komunikace)"</t>
  </si>
  <si>
    <t>9</t>
  </si>
  <si>
    <t>573191111</t>
  </si>
  <si>
    <t>Postřik infiltrační kationaktivní emulzí v množství 1,00 kg/m2</t>
  </si>
  <si>
    <t>-593464406</t>
  </si>
  <si>
    <t>https://podminky.urs.cz/item/CS_URS_2024_01/573191111</t>
  </si>
  <si>
    <t>"km 0,053 53 - 0,922 66" 1230*1,5</t>
  </si>
  <si>
    <t>"km 1,532 21 - 1,766 40" 290*1,5</t>
  </si>
  <si>
    <t>"km 1,822 14 - 1,948 36" 155*1,5</t>
  </si>
  <si>
    <t>Mezisoučet</t>
  </si>
  <si>
    <t>"km 0,053 53 - 0,922 66" 175*1</t>
  </si>
  <si>
    <t>"km 1,532 21 - 1,766 40" 45*1</t>
  </si>
  <si>
    <t>"km 1,822 14 - 1,978 36" 25*1</t>
  </si>
  <si>
    <t>10</t>
  </si>
  <si>
    <t>573211107</t>
  </si>
  <si>
    <t>Postřik spojovací PS bez posypu kamenivem z asfaltu silničního, v množství 0,30 kg/m2</t>
  </si>
  <si>
    <t>1989429125</t>
  </si>
  <si>
    <t>https://podminky.urs.cz/item/CS_URS_2024_01/573211107</t>
  </si>
  <si>
    <t>11</t>
  </si>
  <si>
    <t>573211108</t>
  </si>
  <si>
    <t>Postřik spojovací PS bez posypu kamenivem z asfaltu silničního, v množství 0,40 kg/m2</t>
  </si>
  <si>
    <t>-487274936</t>
  </si>
  <si>
    <t>https://podminky.urs.cz/item/CS_URS_2024_01/573211108</t>
  </si>
  <si>
    <t>577144141</t>
  </si>
  <si>
    <t>Asfaltový beton vrstva obrusná ACO 11 (ABS) s rozprostřením a se zhutněním z modifikovaného asfaltu v pruhu šířky přes 3 m, po zhutnění tl. 50 mm</t>
  </si>
  <si>
    <t>-1752506383</t>
  </si>
  <si>
    <t>https://podminky.urs.cz/item/CS_URS_2024_01/577144141</t>
  </si>
  <si>
    <t>13</t>
  </si>
  <si>
    <t>577155142</t>
  </si>
  <si>
    <t>Asfaltový beton vrstva ložní ACL 16 (ABH) s rozprostřením a zhutněním z modifikovaného asfaltu v pruhu šířky přes 3 m, po zhutnění tl. 60 mm</t>
  </si>
  <si>
    <t>136562977</t>
  </si>
  <si>
    <t>https://podminky.urs.cz/item/CS_URS_2024_01/577155142</t>
  </si>
  <si>
    <t>Ostatní konstrukce a práce, bourání</t>
  </si>
  <si>
    <t>14</t>
  </si>
  <si>
    <t>913121111</t>
  </si>
  <si>
    <t>Montáž a demontáž dočasných dopravních značek kompletních značek vč. podstavce a sloupku základních</t>
  </si>
  <si>
    <t>kus</t>
  </si>
  <si>
    <t>729344525</t>
  </si>
  <si>
    <t>https://podminky.urs.cz/item/CS_URS_2024_01/913121111</t>
  </si>
  <si>
    <t>"viz příloha PD - Dopravní opatření během stavby"</t>
  </si>
  <si>
    <t>"A 15" 6</t>
  </si>
  <si>
    <t>"B 21a" 4</t>
  </si>
  <si>
    <t>"B 21b" 4</t>
  </si>
  <si>
    <t>"A 6b" 2</t>
  </si>
  <si>
    <t>"B 20a" 6</t>
  </si>
  <si>
    <t>"B 26" 2</t>
  </si>
  <si>
    <t>"A 7a" 6</t>
  </si>
  <si>
    <t>"E 4" 4</t>
  </si>
  <si>
    <t>15</t>
  </si>
  <si>
    <t>913121211</t>
  </si>
  <si>
    <t>Montáž a demontáž dočasných dopravních značek Příplatek za první a každý další den použití dočasných dopravních značek k ceně 12-1111</t>
  </si>
  <si>
    <t>1249097678</t>
  </si>
  <si>
    <t>https://podminky.urs.cz/item/CS_URS_2024_01/913121211</t>
  </si>
  <si>
    <t>"předpokládaná doba výstavby cca 30 dní"</t>
  </si>
  <si>
    <t>30*34</t>
  </si>
  <si>
    <t>16</t>
  </si>
  <si>
    <t>913311111</t>
  </si>
  <si>
    <t>Montáž a demontáž dočasných dopravních vodících zařízení kužele reflexního, výšky 600 mm</t>
  </si>
  <si>
    <t>-1260170377</t>
  </si>
  <si>
    <t>https://podminky.urs.cz/item/CS_URS_2024_01/913311111</t>
  </si>
  <si>
    <t>"Z 1" 30</t>
  </si>
  <si>
    <t>17</t>
  </si>
  <si>
    <t>913311211</t>
  </si>
  <si>
    <t>Montáž a demontáž dočasných dopravních vodících zařízení Příplatek za první a každý další den použití dočasných dopravních vodících zařízení k ceně 31-1111</t>
  </si>
  <si>
    <t>1229985801</t>
  </si>
  <si>
    <t>https://podminky.urs.cz/item/CS_URS_2024_01/913311211</t>
  </si>
  <si>
    <t>30*30</t>
  </si>
  <si>
    <t>18</t>
  </si>
  <si>
    <t>915211112</t>
  </si>
  <si>
    <t>Vodorovné dopravní značení stříkaným plastem dělící čára šířky 125 mm souvislá bílá retroreflexní</t>
  </si>
  <si>
    <t>-1588970918</t>
  </si>
  <si>
    <t>https://podminky.urs.cz/item/CS_URS_2024_01/915211112</t>
  </si>
  <si>
    <t>"viz příloha PD - Vodorovné dopravní značení"</t>
  </si>
  <si>
    <t>"V 1a" 251</t>
  </si>
  <si>
    <t>"V 4" 2343</t>
  </si>
  <si>
    <t>19</t>
  </si>
  <si>
    <t>915211122</t>
  </si>
  <si>
    <t>Vodorovné dopravní značení stříkaným plastem dělící čára šířky 125 mm přerušovaná bílá retroreflexní</t>
  </si>
  <si>
    <t>1184622838</t>
  </si>
  <si>
    <t>https://podminky.urs.cz/item/CS_URS_2024_01/915211122</t>
  </si>
  <si>
    <t>"V 2b (3/1,5)" 67,5</t>
  </si>
  <si>
    <t>"V 2b (1,5/1,5)" 10,5</t>
  </si>
  <si>
    <t>20</t>
  </si>
  <si>
    <t>915221112</t>
  </si>
  <si>
    <t>Vodorovné dopravní značení stříkaným plastem vodící čára bílá šířky 250 mm souvislá retroreflexní</t>
  </si>
  <si>
    <t>-1518431217</t>
  </si>
  <si>
    <t>https://podminky.urs.cz/item/CS_URS_2024_01/915221112</t>
  </si>
  <si>
    <t>"V 4" 12</t>
  </si>
  <si>
    <t>915221122</t>
  </si>
  <si>
    <t>Vodorovné dopravní značení stříkaným plastem vodící čára bílá šířky 250 mm přerušovaná retroreflexní</t>
  </si>
  <si>
    <t>245608688</t>
  </si>
  <si>
    <t>https://podminky.urs.cz/item/CS_URS_2024_01/915221122</t>
  </si>
  <si>
    <t>"V 2b (1,5/1,5)" 202</t>
  </si>
  <si>
    <t>"V 4 (0,5/0,5)" 27</t>
  </si>
  <si>
    <t>22</t>
  </si>
  <si>
    <t>915231112</t>
  </si>
  <si>
    <t>Vodorovné dopravní značení stříkaným plastem přechody pro chodce, šipky, symboly nápisy bílé retroreflexní</t>
  </si>
  <si>
    <t>-466734307</t>
  </si>
  <si>
    <t>https://podminky.urs.cz/item/CS_URS_2024_01/915231112</t>
  </si>
  <si>
    <t>"V 5" 2,75*0,5</t>
  </si>
  <si>
    <t>"V 7" 0,5*3*13</t>
  </si>
  <si>
    <t>"V 9a" 1,5*10</t>
  </si>
  <si>
    <t>23</t>
  </si>
  <si>
    <t>915611111</t>
  </si>
  <si>
    <t>Předznačení pro vodorovné značení stříkané barvou nebo prováděné z nátěrových hmot liniové dělicí čáry, vodicí proužky</t>
  </si>
  <si>
    <t>-1089732523</t>
  </si>
  <si>
    <t>https://podminky.urs.cz/item/CS_URS_2024_01/915611111</t>
  </si>
  <si>
    <t>24</t>
  </si>
  <si>
    <t>915621111</t>
  </si>
  <si>
    <t>Předznačení pro vodorovné značení stříkané barvou nebo prováděné z nátěrových hmot plošné šipky, symboly, nápisy</t>
  </si>
  <si>
    <t>2027756931</t>
  </si>
  <si>
    <t>https://podminky.urs.cz/item/CS_URS_2024_01/915621111</t>
  </si>
  <si>
    <t>25</t>
  </si>
  <si>
    <t>919721295</t>
  </si>
  <si>
    <t>Vyztužení stávajícího asfaltového povrchu geomříží ze skelných vláken s geotextilií, podélná pevnost v tahu 100 kN/m</t>
  </si>
  <si>
    <t>988128841</t>
  </si>
  <si>
    <t>https://podminky.urs.cz/item/CS_URS_2024_01/919721295</t>
  </si>
  <si>
    <t>26</t>
  </si>
  <si>
    <t>919731123</t>
  </si>
  <si>
    <t>Zarovnání styčné plochy podkladu nebo krytu podél vybourané části komunikace nebo zpevněné plochy živičné tl. přes 100 do 200 mm</t>
  </si>
  <si>
    <t>-624581545</t>
  </si>
  <si>
    <t>https://podminky.urs.cz/item/CS_URS_2024_01/919731123</t>
  </si>
  <si>
    <t>"ZÚ km 0,053 53" 6,5</t>
  </si>
  <si>
    <t>"km 0,510 21 P" 17</t>
  </si>
  <si>
    <t>"km 0,620 80 P" 13</t>
  </si>
  <si>
    <t>"km 0,693 93 P" 13,5</t>
  </si>
  <si>
    <t>"KÚ km 0,922 66" 7</t>
  </si>
  <si>
    <t>"ZÚ km 1,532 21" 7</t>
  </si>
  <si>
    <t>"km 1,591 53 L" 14</t>
  </si>
  <si>
    <t>"KÚ km 1,766 40" 6</t>
  </si>
  <si>
    <t>"ZÚ km 1,822 14" 6</t>
  </si>
  <si>
    <t>"KÚ km 1,948 36" 6</t>
  </si>
  <si>
    <t>27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</si>
  <si>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</si>
  <si>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</si>
  <si>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-1719878860</t>
  </si>
  <si>
    <t>https://podminky.urs.cz/item/CS_URS_2024_01/919732211</t>
  </si>
  <si>
    <t>28</t>
  </si>
  <si>
    <t>919735112</t>
  </si>
  <si>
    <t>Řezání stávajícího živičného krytu nebo podkladu hloubky přes 50 do 100 mm</t>
  </si>
  <si>
    <t>1075428978</t>
  </si>
  <si>
    <t>https://podminky.urs.cz/item/CS_URS_2024_01/919735112</t>
  </si>
  <si>
    <t>29</t>
  </si>
  <si>
    <t>919735113</t>
  </si>
  <si>
    <t>Řezání stávajícího živičného krytu nebo podkladu hloubky přes 100 do 150 mm</t>
  </si>
  <si>
    <t>-1077243484</t>
  </si>
  <si>
    <t>https://podminky.urs.cz/item/CS_URS_2024_01/919735113</t>
  </si>
  <si>
    <t>30</t>
  </si>
  <si>
    <t>938908411</t>
  </si>
  <si>
    <t>Čištění vozovek splachováním vodou povrchu podkladu nebo krytu živičného, betonového nebo dlážděného</t>
  </si>
  <si>
    <t>-1202593436</t>
  </si>
  <si>
    <t>https://podminky.urs.cz/item/CS_URS_2024_01/938908411</t>
  </si>
  <si>
    <t>31</t>
  </si>
  <si>
    <t>938909311</t>
  </si>
  <si>
    <t>Čištění vozovek metením bláta, prachu nebo hlinitého nánosu s odklizením na hromady na vzdálenost do 20 m nebo naložením na dopravní prostředek strojně povrchu podkladu nebo krytu betonového nebo živičného</t>
  </si>
  <si>
    <t>321081783</t>
  </si>
  <si>
    <t>https://podminky.urs.cz/item/CS_URS_2024_01/938909311</t>
  </si>
  <si>
    <t>32</t>
  </si>
  <si>
    <t>938909611</t>
  </si>
  <si>
    <t>Čištění krajnic odstraněním nánosu (ulehlého, popř. zaježděného) naneseného vlivem silničního provozu, s přemístěním na hromady na vzdálenost do 50 m nebo s naložením na dopravní prostředek, ale bez složení průměrné tloušťky do 100 mm</t>
  </si>
  <si>
    <t>-2079601215</t>
  </si>
  <si>
    <t>https://podminky.urs.cz/item/CS_URS_2024_01/938909611</t>
  </si>
  <si>
    <t>33</t>
  </si>
  <si>
    <t>966006211</t>
  </si>
  <si>
    <t>Odstranění (demontáž) svislých dopravních značek s odklizením materiálu na skládku na vzdálenost do 20 m nebo s naložením na dopravní prostředek ze sloupů, sloupků nebo konzol</t>
  </si>
  <si>
    <t>321711144</t>
  </si>
  <si>
    <t>https://podminky.urs.cz/item/CS_URS_2024_01/966006211</t>
  </si>
  <si>
    <t>"stáv. DZ v trase"</t>
  </si>
  <si>
    <t>"B 20" 2</t>
  </si>
  <si>
    <t>997</t>
  </si>
  <si>
    <t>Přesun sutě</t>
  </si>
  <si>
    <t>34</t>
  </si>
  <si>
    <t>997221551</t>
  </si>
  <si>
    <t>Vodorovná doprava suti bez naložení, ale se složením a s hrubým urovnáním ze sypkých materiálů, na vzdálenost do 1 km</t>
  </si>
  <si>
    <t>t</t>
  </si>
  <si>
    <t>-1969002049</t>
  </si>
  <si>
    <t>https://podminky.urs.cz/item/CS_URS_2024_01/997221551</t>
  </si>
  <si>
    <t>"živičná drť" 2013,7</t>
  </si>
  <si>
    <t>"materiál z čištění vozovky" 87,6+175,1</t>
  </si>
  <si>
    <t>"materiál z krajnic" 69,1</t>
  </si>
  <si>
    <t>35</t>
  </si>
  <si>
    <t>997221559</t>
  </si>
  <si>
    <t>Vodorovná doprava suti bez naložení, ale se složením a s hrubým urovnáním Příplatek k ceně za každý další započatý 1 km přes 1 km</t>
  </si>
  <si>
    <t>-421097713</t>
  </si>
  <si>
    <t>https://podminky.urs.cz/item/CS_URS_2024_01/997221559</t>
  </si>
  <si>
    <t>"na dočasnou skládku a zpět"</t>
  </si>
  <si>
    <t>"živičná drť do 2 km" 3*94,9</t>
  </si>
  <si>
    <t>"na skládku SÚS PK Týnec"</t>
  </si>
  <si>
    <t>"živičná drť do 15 km" 14*1918,8</t>
  </si>
  <si>
    <t>"do recyklačního centra AZS 98"</t>
  </si>
  <si>
    <t>"materiál z čištění vozovky do 16 km" 15*262,7</t>
  </si>
  <si>
    <t>"materiál z krajnic do 16 km" 15*69,1</t>
  </si>
  <si>
    <t>36</t>
  </si>
  <si>
    <t>997221561</t>
  </si>
  <si>
    <t>Vodorovná doprava suti bez naložení, ale se složením a s hrubým urovnáním z kusových materiálů, na vzdálenost do 1 km</t>
  </si>
  <si>
    <t>-1726956200</t>
  </si>
  <si>
    <t>https://podminky.urs.cz/item/CS_URS_2024_01/997221561</t>
  </si>
  <si>
    <t>"živičné kry" 368,5</t>
  </si>
  <si>
    <t>37</t>
  </si>
  <si>
    <t>997221569</t>
  </si>
  <si>
    <t>1276332193</t>
  </si>
  <si>
    <t>https://podminky.urs.cz/item/CS_URS_2024_01/997221569</t>
  </si>
  <si>
    <t>"živičné kry do 16 km" 15*368,5</t>
  </si>
  <si>
    <t>38</t>
  </si>
  <si>
    <t>997221611</t>
  </si>
  <si>
    <t>Nakládání na dopravní prostředky pro vodorovnou dopravu suti</t>
  </si>
  <si>
    <t>-1865018435</t>
  </si>
  <si>
    <t>https://podminky.urs.cz/item/CS_URS_2024_01/997221611</t>
  </si>
  <si>
    <t>"živičná drť pro zpevnění krajnic" 94,9</t>
  </si>
  <si>
    <t>39</t>
  </si>
  <si>
    <t>997221873</t>
  </si>
  <si>
    <t>Poplatek za uložení stavebního odpadu na recyklační skládce (skládkovné) zeminy a kamení zatříděného do Katalogu odpadů pod kódem 17 05 04</t>
  </si>
  <si>
    <t>-400686221</t>
  </si>
  <si>
    <t>https://podminky.urs.cz/item/CS_URS_2024_01/997221873</t>
  </si>
  <si>
    <t>"materiál z čištění vozovky" 262,7</t>
  </si>
  <si>
    <t>40</t>
  </si>
  <si>
    <t>997221875</t>
  </si>
  <si>
    <t>Poplatek za uložení stavebního odpadu na recyklační skládce (skládkovné) asfaltového bez obsahu dehtu zatříděného do Katalogu odpadů pod kódem 17 03 02</t>
  </si>
  <si>
    <t>845011471</t>
  </si>
  <si>
    <t>https://podminky.urs.cz/item/CS_URS_2024_01/997221875</t>
  </si>
  <si>
    <t>998</t>
  </si>
  <si>
    <t>Přesun hmot</t>
  </si>
  <si>
    <t>41</t>
  </si>
  <si>
    <t>998225111</t>
  </si>
  <si>
    <t>Přesun hmot pro komunikace s krytem z kameniva, monolitickým betonovým nebo živičným dopravní vzdálenost do 200 m jakékoliv délky objektu</t>
  </si>
  <si>
    <t>391976760</t>
  </si>
  <si>
    <t>https://podminky.urs.cz/item/CS_URS_2024_01/998225111</t>
  </si>
  <si>
    <t>102 - VJEZDOVÁ BRÁNA A</t>
  </si>
  <si>
    <t>112101101</t>
  </si>
  <si>
    <t>Odstranění stromů s odřezáním kmene a s odvětvením listnatých, průměru kmene přes 100 do 300 mm</t>
  </si>
  <si>
    <t>-1983513253</t>
  </si>
  <si>
    <t>https://podminky.urs.cz/item/CS_URS_2024_01/112101101</t>
  </si>
  <si>
    <t>"stáv. zeleň v trase"</t>
  </si>
  <si>
    <t>"prům. 200 mm" 3</t>
  </si>
  <si>
    <t>"prům. 250 mm" 1</t>
  </si>
  <si>
    <t>112251101</t>
  </si>
  <si>
    <t>Odstranění pařezů strojně s jejich vykopáním nebo vytrháním průměru přes 100 do 300 mm</t>
  </si>
  <si>
    <t>-1551390040</t>
  </si>
  <si>
    <t>https://podminky.urs.cz/item/CS_URS_2024_01/112251101</t>
  </si>
  <si>
    <t>113107166</t>
  </si>
  <si>
    <t>Odstranění podkladů nebo krytů strojně plochy jednotlivě přes 50 m2 do 200 m2 s přemístěním hmot na skládku na vzdálenost do 20 m nebo s naložením na dopravní prostředek z kameniva hrubého drceného se štětem, o tl. vrstvy přes 250 do 450 mm</t>
  </si>
  <si>
    <t>1303828385</t>
  </si>
  <si>
    <t>https://podminky.urs.cz/item/CS_URS_2024_01/113107166</t>
  </si>
  <si>
    <t>"pod stáv. krytem komunikace" 170</t>
  </si>
  <si>
    <t>113107182</t>
  </si>
  <si>
    <t>Odstranění podkladů nebo krytů strojně plochy jednotlivě přes 50 m2 do 200 m2 s přemístěním hmot na skládku na vzdálenost do 20 m nebo s naložením na dopravní prostředek živičných, o tl. vrstvy přes 50 do 100 mm</t>
  </si>
  <si>
    <t>-997974576</t>
  </si>
  <si>
    <t>https://podminky.urs.cz/item/CS_URS_2024_01/113107182</t>
  </si>
  <si>
    <t>"stáv. kryt komunikace" 170</t>
  </si>
  <si>
    <t>113154124</t>
  </si>
  <si>
    <t>Frézování živičného podkladu nebo krytu s naložením na dopravní prostředek plochy do 500 m2 bez překážek v trase pruhu šířky přes 0,5 m do 1 m, tloušťky vrstvy 110 mm</t>
  </si>
  <si>
    <t>-2011705165</t>
  </si>
  <si>
    <t>https://podminky.urs.cz/item/CS_URS_2024_01/113154124</t>
  </si>
  <si>
    <t>"stáv. kryt komunikace" 175</t>
  </si>
  <si>
    <t>121151104</t>
  </si>
  <si>
    <t>Sejmutí ornice strojně při souvislé ploše do 100 m2, tl. vrstvy přes 200 do 250 mm</t>
  </si>
  <si>
    <t>-1170318602</t>
  </si>
  <si>
    <t>https://podminky.urs.cz/item/CS_URS_2024_01/121151104</t>
  </si>
  <si>
    <t>"pouze v místech jejího výskytu, v tl. 0,25 m"</t>
  </si>
  <si>
    <t>"celkem" 180</t>
  </si>
  <si>
    <t>122452203</t>
  </si>
  <si>
    <t>Odkopávky a prokopávky nezapažené pro silnice a dálnice strojně v hornině třídy těžitelnosti II do 100 m3</t>
  </si>
  <si>
    <t>m3</t>
  </si>
  <si>
    <t>-1982969433</t>
  </si>
  <si>
    <t>https://podminky.urs.cz/item/CS_URS_2024_01/122452203</t>
  </si>
  <si>
    <t>"určeno z příčných řezů" 23</t>
  </si>
  <si>
    <t>162201401</t>
  </si>
  <si>
    <t>Vodorovné přemístění větví, kmenů nebo pařezů s naložením, složením a dopravou do 1000 m větví stromů listnatých, průměru kmene přes 100 do 300 mm</t>
  </si>
  <si>
    <t>1994627858</t>
  </si>
  <si>
    <t>https://podminky.urs.cz/item/CS_URS_2024_01/162201401</t>
  </si>
  <si>
    <t>"viz položka odstranění"</t>
  </si>
  <si>
    <t>162201411</t>
  </si>
  <si>
    <t>Vodorovné přemístění větví, kmenů nebo pařezů s naložením, složením a dopravou do 1000 m kmenů stromů listnatých, průměru přes 100 do 300 mm</t>
  </si>
  <si>
    <t>130524619</t>
  </si>
  <si>
    <t>https://podminky.urs.cz/item/CS_URS_2024_01/162201411</t>
  </si>
  <si>
    <t>162201421</t>
  </si>
  <si>
    <t>Vodorovné přemístění větví, kmenů nebo pařezů s naložením, složením a dopravou do 1000 m pařezů kmenů, průměru přes 100 do 300 mm</t>
  </si>
  <si>
    <t>-1113063578</t>
  </si>
  <si>
    <t>https://podminky.urs.cz/item/CS_URS_2024_01/162201421</t>
  </si>
  <si>
    <t>162301931</t>
  </si>
  <si>
    <t>Vodorovné přemístění větví, kmenů nebo pařezů s naložením, složením a dopravou Příplatek k cenám za každých dalších i započatých 1000 m přes 1000 m větví stromů listnatých, průměru kmene přes 100 do 300 mm</t>
  </si>
  <si>
    <t>738342612</t>
  </si>
  <si>
    <t>https://podminky.urs.cz/item/CS_URS_2024_01/162301931</t>
  </si>
  <si>
    <t>"na místo určené Obcí Broumov"</t>
  </si>
  <si>
    <t>"do 5-ti km" 4*4</t>
  </si>
  <si>
    <t>162301951</t>
  </si>
  <si>
    <t>Vodorovné přemístění větví, kmenů nebo pařezů s naložením, složením a dopravou Příplatek k cenám za každých dalších i započatých 1000 m přes 1000 m kmenů stromů listnatých, o průměru přes 100 do 300 mm</t>
  </si>
  <si>
    <t>2075573415</t>
  </si>
  <si>
    <t>https://podminky.urs.cz/item/CS_URS_2024_01/162301951</t>
  </si>
  <si>
    <t>162301971</t>
  </si>
  <si>
    <t>Vodorovné přemístění větví, kmenů nebo pařezů s naložením, složením a dopravou Příplatek k cenám za každých dalších i započatých 1000 m přes 1000 m pařezů kmenů, průměru přes 100 do 300 mm</t>
  </si>
  <si>
    <t>-325676504</t>
  </si>
  <si>
    <t>https://podminky.urs.cz/item/CS_URS_2024_01/162301971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</si>
  <si>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</si>
  <si>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</si>
  <si>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-946821451</t>
  </si>
  <si>
    <t>https://podminky.urs.cz/item/CS_URS_2024_01/162351103</t>
  </si>
  <si>
    <t>"ornice na dočasnou skládku a zpět"</t>
  </si>
  <si>
    <t>"pro ohumusování" 17*2</t>
  </si>
  <si>
    <t>162651112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</si>
  <si>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</si>
  <si>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868925191</t>
  </si>
  <si>
    <t>https://podminky.urs.cz/item/CS_URS_2024_01/162651112</t>
  </si>
  <si>
    <t>"odvoz přebytečné ornice"</t>
  </si>
  <si>
    <t>"sejmuto ornice" 45</t>
  </si>
  <si>
    <t>"pro ohumusování" -17</t>
  </si>
  <si>
    <t>"(na místo určené Obcí Broumov)"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</si>
  <si>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</si>
  <si>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</si>
  <si>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-1802101816</t>
  </si>
  <si>
    <t>https://podminky.urs.cz/item/CS_URS_2024_01/162751137</t>
  </si>
  <si>
    <t>"odvoz výkopku zeminy - přebytečná a nevhodná zemina"</t>
  </si>
  <si>
    <t>"celkem natěženo zeminy" 23</t>
  </si>
  <si>
    <t>"pro zemní krajnice" -4</t>
  </si>
  <si>
    <t>"pro terénní úpravy" -12</t>
  </si>
  <si>
    <t>162751139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</si>
  <si>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</si>
  <si>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1018780950</t>
  </si>
  <si>
    <t>https://podminky.urs.cz/item/CS_URS_2024_01/162751139</t>
  </si>
  <si>
    <t>"přebytečná a nevhodná zemina do 16 km" 6*7</t>
  </si>
  <si>
    <t>167151101</t>
  </si>
  <si>
    <t>Nakládání, skládání a překládání neulehlého výkopku nebo sypaniny strojně nakládání, množství do 100 m3, z horniny třídy těžitelnosti I, skupiny 1 až 3</t>
  </si>
  <si>
    <t>-574291651</t>
  </si>
  <si>
    <t>https://podminky.urs.cz/item/CS_URS_2024_01/167151101</t>
  </si>
  <si>
    <t>"ornice z dočasné skládky zpět"</t>
  </si>
  <si>
    <t>"pro ohumusování" 17</t>
  </si>
  <si>
    <t>167151102</t>
  </si>
  <si>
    <t>Nakládání, skládání a překládání neulehlého výkopku nebo sypaniny strojně nakládání, množství do 100 m3, z horniny třídy těžitelnosti II, skupiny 4 a 5</t>
  </si>
  <si>
    <t>-212140183</t>
  </si>
  <si>
    <t>https://podminky.urs.cz/item/CS_URS_2024_01/167151102</t>
  </si>
  <si>
    <t>"vhodná nenamrzavá zemina do násypu" 68</t>
  </si>
  <si>
    <t>"zemina z dočasné skládky zpět"</t>
  </si>
  <si>
    <t>"pro zřízení zemních krajnic" 4</t>
  </si>
  <si>
    <t>"pro terénní úpravy" 12</t>
  </si>
  <si>
    <t>171152111</t>
  </si>
  <si>
    <t>Uložení sypaniny do zhutněných násypů pro silnice, dálnice a letiště s rozprostřením sypaniny ve vrstvách, s hrubým urovnáním a uzavřením povrchu násypu z hornin nesoudržných sypkých v aktivní zóně</t>
  </si>
  <si>
    <t>2135936366</t>
  </si>
  <si>
    <t>https://podminky.urs.cz/item/CS_URS_2024_01/171152111</t>
  </si>
  <si>
    <t>"určeno z příčných řezů" 68</t>
  </si>
  <si>
    <t>"(vhodná nenamrzavá zemina)"</t>
  </si>
  <si>
    <t>M</t>
  </si>
  <si>
    <t>10364199.R</t>
  </si>
  <si>
    <t>zemina do násypů - vhodná nenamrzavá</t>
  </si>
  <si>
    <t>1477862879</t>
  </si>
  <si>
    <t>68*1,9 'Přepočtené koeficientem množství</t>
  </si>
  <si>
    <t>171201231</t>
  </si>
  <si>
    <t>306068972</t>
  </si>
  <si>
    <t>https://podminky.urs.cz/item/CS_URS_2024_01/171201231</t>
  </si>
  <si>
    <t>"přebytečná a nevhodná zemina" 7</t>
  </si>
  <si>
    <t>7*1,8 'Přepočtené koeficientem množství</t>
  </si>
  <si>
    <t>171251101</t>
  </si>
  <si>
    <t>Uložení sypanin do násypů strojně s rozprostřením sypaniny ve vrstvách a s hrubým urovnáním nezhutněných jakékoliv třídy těžitelnosti</t>
  </si>
  <si>
    <t>-924624351</t>
  </si>
  <si>
    <t>https://podminky.urs.cz/item/CS_URS_2024_01/171251101</t>
  </si>
  <si>
    <t>"hrubé terénní úpravy" 12</t>
  </si>
  <si>
    <t>171251201</t>
  </si>
  <si>
    <t>Uložení sypaniny na skládky nebo meziskládky bez hutnění s upravením uložené sypaniny do předepsaného tvaru</t>
  </si>
  <si>
    <t>1126449289</t>
  </si>
  <si>
    <t>https://podminky.urs.cz/item/CS_URS_2024_01/171251201</t>
  </si>
  <si>
    <t>"zemina dočasná" 84</t>
  </si>
  <si>
    <t>"ornice dočasná" 17</t>
  </si>
  <si>
    <t>"zemina trvalá" 7</t>
  </si>
  <si>
    <t>"ornice trvalá" 28</t>
  </si>
  <si>
    <t>181252305</t>
  </si>
  <si>
    <t>Úprava pláně na stavbách silnic a dálnic strojně na násypech se zhutněním</t>
  </si>
  <si>
    <t>-189590667</t>
  </si>
  <si>
    <t>https://podminky.urs.cz/item/CS_URS_2024_01/181252305</t>
  </si>
  <si>
    <t>"KOMUNIKACE" 290</t>
  </si>
  <si>
    <t>"DĚLÍCÍ OSTRŮVEK" 20</t>
  </si>
  <si>
    <t>"SJEZD" 17</t>
  </si>
  <si>
    <t>181411122</t>
  </si>
  <si>
    <t>Založení trávníku na půdě předem připravené plochy do 1000 m2 výsevem včetně utažení lučního na svahu přes 1:5 do 1:2</t>
  </si>
  <si>
    <t>2012053188</t>
  </si>
  <si>
    <t>https://podminky.urs.cz/item/CS_URS_2024_01/181411122</t>
  </si>
  <si>
    <t>"km 0,000 00 - 0,053 53 P" 90</t>
  </si>
  <si>
    <t>"km 0,000 00 - 0,037 65 L" 80</t>
  </si>
  <si>
    <t>00572474</t>
  </si>
  <si>
    <t>osivo směs travní krajinná-svahová</t>
  </si>
  <si>
    <t>kg</t>
  </si>
  <si>
    <t>1505702778</t>
  </si>
  <si>
    <t>170*0,02 'Přepočtené koeficientem množství</t>
  </si>
  <si>
    <t>182251101</t>
  </si>
  <si>
    <t>Svahování trvalých svahů do projektovaných profilů strojně s potřebným přemístěním výkopku při svahování násypů v jakékoliv hornině</t>
  </si>
  <si>
    <t>398413717</t>
  </si>
  <si>
    <t>https://podminky.urs.cz/item/CS_URS_2024_01/182251101</t>
  </si>
  <si>
    <t>182351023</t>
  </si>
  <si>
    <t>Rozprostření a urovnání ornice ve svahu sklonu přes 1:5 strojně při souvislé ploše do 100 m2, tl. vrstvy do 200 mm</t>
  </si>
  <si>
    <t>872805234</t>
  </si>
  <si>
    <t>https://podminky.urs.cz/item/CS_URS_2024_01/182351023</t>
  </si>
  <si>
    <t>564831011</t>
  </si>
  <si>
    <t>Podklad ze štěrkodrti ŠD s rozprostřením a zhutněním plochy jednotlivě do 100 m2, po zhutnění tl. 100 mm</t>
  </si>
  <si>
    <t>-1793839409</t>
  </si>
  <si>
    <t>https://podminky.urs.cz/item/CS_URS_2024_01/564831011</t>
  </si>
  <si>
    <t>"DĚLÍCÍ OSTRŮVEK"</t>
  </si>
  <si>
    <t>"km 0,020 47 - 0,034 38" 20</t>
  </si>
  <si>
    <t>564841012</t>
  </si>
  <si>
    <t>Podklad ze štěrkodrti ŠD s rozprostřením a zhutněním plochy jednotlivě do 100 m2, po zhutnění tl. 130 mm</t>
  </si>
  <si>
    <t>-1021768885</t>
  </si>
  <si>
    <t>https://podminky.urs.cz/item/CS_URS_2024_01/564841012</t>
  </si>
  <si>
    <t>"km 0,020 47 - 0,034 38" 12</t>
  </si>
  <si>
    <t>564851111</t>
  </si>
  <si>
    <t>Podklad ze štěrkodrti ŠD s rozprostřením a zhutněním plochy přes 100 m2, po zhutnění tl. 150 mm</t>
  </si>
  <si>
    <t>-167537360</t>
  </si>
  <si>
    <t>https://podminky.urs.cz/item/CS_URS_2024_01/564851111</t>
  </si>
  <si>
    <t>"km 0,000 00 - 0,053 53" 230 + 270</t>
  </si>
  <si>
    <t>"SJEZD"</t>
  </si>
  <si>
    <t>"km 0,010 86 P" 17</t>
  </si>
  <si>
    <t>565135121</t>
  </si>
  <si>
    <t>Asfaltový beton vrstva podkladní ACP 16 (obalované kamenivo střednězrnné - OKS) s rozprostřením a zhutněním v pruhu šířky přes 3 m, po zhutnění tl. 50 mm</t>
  </si>
  <si>
    <t>147828850</t>
  </si>
  <si>
    <t>https://podminky.urs.cz/item/CS_URS_2024_01/565135121</t>
  </si>
  <si>
    <t>"km 0,000 00 - 0,053 53" 230</t>
  </si>
  <si>
    <t>567142111</t>
  </si>
  <si>
    <t>Podklad ze směsi stmelené cementem SC bez dilatačních spár, s rozprostřením a zhutněním SC C 8/10 (KSC I), po zhutnění tl. 210 mm</t>
  </si>
  <si>
    <t>-521000684</t>
  </si>
  <si>
    <t>https://podminky.urs.cz/item/CS_URS_2024_01/567142111</t>
  </si>
  <si>
    <t>569903311</t>
  </si>
  <si>
    <t>Zřízení zemních krajnic z hornin jakékoliv třídy se zhutněním</t>
  </si>
  <si>
    <t>-1904002644</t>
  </si>
  <si>
    <t>https://podminky.urs.cz/item/CS_URS_2024_01/569903311</t>
  </si>
  <si>
    <t>"km 0,000 00 - 0,053 53 P" 54*0,075</t>
  </si>
  <si>
    <t>"(z vhodné nenamrzavé zeminy)"</t>
  </si>
  <si>
    <t>569931132</t>
  </si>
  <si>
    <t>Zpevnění krajnic nebo komunikací pro pěší s rozprostřením a zhutněním, po zhutnění asfaltovým recyklátem tl. 100 mm</t>
  </si>
  <si>
    <t>231028657</t>
  </si>
  <si>
    <t>https://podminky.urs.cz/item/CS_URS_2024_01/569931132</t>
  </si>
  <si>
    <t>"km 0,000 00 - 0,053 53 P" 25</t>
  </si>
  <si>
    <t>"km 0,000 00 - 0,037 65 L" 19</t>
  </si>
  <si>
    <t>"km 0,000 00 - 0,053 53" 390</t>
  </si>
  <si>
    <t>581121215</t>
  </si>
  <si>
    <t>Kryt cementobetonový silničních komunikací skupiny CB II tl. 150 mm</t>
  </si>
  <si>
    <t>-1351062536</t>
  </si>
  <si>
    <t>https://podminky.urs.cz/item/CS_URS_2024_01/581121215</t>
  </si>
  <si>
    <t>42</t>
  </si>
  <si>
    <t>43</t>
  </si>
  <si>
    <t>44</t>
  </si>
  <si>
    <t>45</t>
  </si>
  <si>
    <t>46</t>
  </si>
  <si>
    <t>914111111</t>
  </si>
  <si>
    <t>Montáž svislé dopravní značky základní velikosti do 1 m2 objímkami na sloupky nebo konzoly</t>
  </si>
  <si>
    <t>1822137898</t>
  </si>
  <si>
    <t>https://podminky.urs.cz/item/CS_URS_2024_01/914111111</t>
  </si>
  <si>
    <t>"viz příloha PD - Trvalé dopravní značení"</t>
  </si>
  <si>
    <t>"C 4a" 2</t>
  </si>
  <si>
    <t>"Z 4b" 2</t>
  </si>
  <si>
    <t>"IZ 4a" 1</t>
  </si>
  <si>
    <t>"IZ 4b" 1</t>
  </si>
  <si>
    <t>47</t>
  </si>
  <si>
    <t>40445620</t>
  </si>
  <si>
    <t>zákazové, příkazové dopravní značky B1-B34, C1-15 700mm</t>
  </si>
  <si>
    <t>571527526</t>
  </si>
  <si>
    <t>"viz položka montáž"</t>
  </si>
  <si>
    <t>48</t>
  </si>
  <si>
    <t>40445653</t>
  </si>
  <si>
    <t>informativní značky zónové IZ4 1000x500mm</t>
  </si>
  <si>
    <t>-291038694</t>
  </si>
  <si>
    <t>"(budou použity stávající)"</t>
  </si>
  <si>
    <t>49</t>
  </si>
  <si>
    <t>40445642</t>
  </si>
  <si>
    <t>informativní značky směrové Z4 250x1000mm</t>
  </si>
  <si>
    <t>-898231154</t>
  </si>
  <si>
    <t>50</t>
  </si>
  <si>
    <t>914111121</t>
  </si>
  <si>
    <t>Montáž svislé dopravní značky základní velikosti do 2 m2 objímkami na sloupky nebo konzoly</t>
  </si>
  <si>
    <t>1550384535</t>
  </si>
  <si>
    <t>https://podminky.urs.cz/item/CS_URS_2024_01/914111121</t>
  </si>
  <si>
    <t>"IS 10c" 1</t>
  </si>
  <si>
    <t>51</t>
  </si>
  <si>
    <t>40445635</t>
  </si>
  <si>
    <t>informativní značky směrové IS9-IS11a 1000x1500mm</t>
  </si>
  <si>
    <t>1349090717</t>
  </si>
  <si>
    <t>52</t>
  </si>
  <si>
    <t>914511112</t>
  </si>
  <si>
    <t>Montáž sloupku dopravních značek délky do 3,5 m do hliníkové patky pro sloupek D 60 mm</t>
  </si>
  <si>
    <t>-1872562912</t>
  </si>
  <si>
    <t>https://podminky.urs.cz/item/CS_URS_2024_01/914511112</t>
  </si>
  <si>
    <t>"C 4a + Z 4b" 2</t>
  </si>
  <si>
    <t>53</t>
  </si>
  <si>
    <t>40445225</t>
  </si>
  <si>
    <t>sloupek pro dopravní značku Zn D 60mm v 3,5m</t>
  </si>
  <si>
    <t>1087911330</t>
  </si>
  <si>
    <t>54</t>
  </si>
  <si>
    <t>40445240</t>
  </si>
  <si>
    <t>patka pro sloupek Al D 60mm</t>
  </si>
  <si>
    <t>-1949956759</t>
  </si>
  <si>
    <t>55</t>
  </si>
  <si>
    <t>40445253</t>
  </si>
  <si>
    <t>víčko plastové na sloupek D 60mm</t>
  </si>
  <si>
    <t>-1115277414</t>
  </si>
  <si>
    <t>56</t>
  </si>
  <si>
    <t>40445256</t>
  </si>
  <si>
    <t>svorka upínací na sloupek dopravní značky D 60mm</t>
  </si>
  <si>
    <t>1840547504</t>
  </si>
  <si>
    <t>5*2 'Přepočtené koeficientem množství</t>
  </si>
  <si>
    <t>57</t>
  </si>
  <si>
    <t>"V 1a" 45</t>
  </si>
  <si>
    <t>"V 4" 201</t>
  </si>
  <si>
    <t>58</t>
  </si>
  <si>
    <t>"V 13a" 5+5</t>
  </si>
  <si>
    <t>59</t>
  </si>
  <si>
    <t>60</t>
  </si>
  <si>
    <t>61</t>
  </si>
  <si>
    <t>916241113</t>
  </si>
  <si>
    <t>Osazení obrubníku kamenného se zřízením lože, s vyplněním a zatřením spár cementovou maltou ležatého s boční opěrou z betonu prostého, do lože z betonu prostého</t>
  </si>
  <si>
    <t>1501477683</t>
  </si>
  <si>
    <t>https://podminky.urs.cz/item/CS_URS_2024_01/916241113</t>
  </si>
  <si>
    <t>"délky 0,5 m" 26,2</t>
  </si>
  <si>
    <t>"R 0,5 m" 1,5+1,5</t>
  </si>
  <si>
    <t>62</t>
  </si>
  <si>
    <t>58380.R</t>
  </si>
  <si>
    <t>obrubník kamenný žulový zkosený 250x300x500 mm</t>
  </si>
  <si>
    <t>926466478</t>
  </si>
  <si>
    <t>"viz položka osazení" 26,2</t>
  </si>
  <si>
    <t>26,2*1,02 'Přepočtené koeficientem množství</t>
  </si>
  <si>
    <t>63</t>
  </si>
  <si>
    <t>583804.R</t>
  </si>
  <si>
    <t>obrubník kamenný žulový zkosený obloukový R 0,5 m 250x300 mm</t>
  </si>
  <si>
    <t>1072344071</t>
  </si>
  <si>
    <t>"viz položka osazení" 3</t>
  </si>
  <si>
    <t>3*1,02 'Přepočtené koeficientem množství</t>
  </si>
  <si>
    <t>64</t>
  </si>
  <si>
    <t>916991121</t>
  </si>
  <si>
    <t>Lože pod obrubníky, krajníky nebo obruby z dlažebních kostek z betonu prostého</t>
  </si>
  <si>
    <t>1695265618</t>
  </si>
  <si>
    <t>https://podminky.urs.cz/item/CS_URS_2024_01/916991121</t>
  </si>
  <si>
    <t>"tloušťka lože cca 0,25 m"</t>
  </si>
  <si>
    <t>0,65*0,15*29,2</t>
  </si>
  <si>
    <t>65</t>
  </si>
  <si>
    <t>"ZÚ km 0,000 00" 6,5</t>
  </si>
  <si>
    <t>"KÚ km 0,053 53" 6,5</t>
  </si>
  <si>
    <t>"km 0,000 00 - 0,053 53" 53,5</t>
  </si>
  <si>
    <t>66</t>
  </si>
  <si>
    <t>67</t>
  </si>
  <si>
    <t>68</t>
  </si>
  <si>
    <t>"km 0,000 00 - 0,053 53" 175</t>
  </si>
  <si>
    <t>69</t>
  </si>
  <si>
    <t>70</t>
  </si>
  <si>
    <t>966006132</t>
  </si>
  <si>
    <t>Odstranění dopravních nebo orientačních značek se sloupkem s uložením hmot na vzdálenost do 20 m nebo s naložením na dopravní prostředek, se zásypem jam a jeho zhutněním s betonovou patkou</t>
  </si>
  <si>
    <t>-85172167</t>
  </si>
  <si>
    <t>https://podminky.urs.cz/item/CS_URS_2024_01/966006132</t>
  </si>
  <si>
    <t>"IZ 4a + B 20a" 1</t>
  </si>
  <si>
    <t>"IZ 4b + B 20b" 1</t>
  </si>
  <si>
    <t>71</t>
  </si>
  <si>
    <t>-1038785742</t>
  </si>
  <si>
    <t>"B 20a" 1</t>
  </si>
  <si>
    <t>"B 20b" 1</t>
  </si>
  <si>
    <t>72</t>
  </si>
  <si>
    <t>966008112</t>
  </si>
  <si>
    <t>Bourání trubního propustku s odklizením a uložením vybouraného materiálu na skládku na vzdálenost do 3 m nebo s naložením na dopravní prostředek z trub betonových nebo železobetonových DN přes 300 do 500 mm</t>
  </si>
  <si>
    <t>-48689687</t>
  </si>
  <si>
    <t>https://podminky.urs.cz/item/CS_URS_2024_01/966008112</t>
  </si>
  <si>
    <t>"km 0,010 86 P" 4,5</t>
  </si>
  <si>
    <t>"km 0,036 04 P" 2,5</t>
  </si>
  <si>
    <t>73</t>
  </si>
  <si>
    <t>966008311</t>
  </si>
  <si>
    <t>Bourání trubního propustku s odklizením a uložením vybouraného materiálu na skládku na vzdálenost do 3 m nebo s naložením na dopravní prostředek čela z betonu železového</t>
  </si>
  <si>
    <t>-1387159783</t>
  </si>
  <si>
    <t>https://podminky.urs.cz/item/CS_URS_2024_01/966008311</t>
  </si>
  <si>
    <t>"km 0,010 86 P" 5</t>
  </si>
  <si>
    <t>"km 0,036 04 P" 4,5</t>
  </si>
  <si>
    <t>74</t>
  </si>
  <si>
    <t>"živičná drť" 40,3</t>
  </si>
  <si>
    <t>"štěrk, štět" 105,4</t>
  </si>
  <si>
    <t>"materiál z čištění vozovky" 5,3</t>
  </si>
  <si>
    <t>75</t>
  </si>
  <si>
    <t>"živičná drť do 2 km" 3*9,5</t>
  </si>
  <si>
    <t>"živičná drť do 15 km" 14*30,8</t>
  </si>
  <si>
    <t>"štěrk, štět do 16 km" 15*105,4</t>
  </si>
  <si>
    <t>"materiál z čištění vozovky do 16 km" 15*5,3</t>
  </si>
  <si>
    <t>76</t>
  </si>
  <si>
    <t>"živičné kry" 37,4</t>
  </si>
  <si>
    <t>77</t>
  </si>
  <si>
    <t>"živičné kry do 16 km" 15*37,4</t>
  </si>
  <si>
    <t>78</t>
  </si>
  <si>
    <t>997221571</t>
  </si>
  <si>
    <t>Vodorovná doprava vybouraných hmot bez naložení, ale se složením a s hrubým urovnáním na vzdálenost do 1 km</t>
  </si>
  <si>
    <t>1701694373</t>
  </si>
  <si>
    <t>https://podminky.urs.cz/item/CS_URS_2024_01/997221571</t>
  </si>
  <si>
    <t>"materiál z demolice propustků" 29,7</t>
  </si>
  <si>
    <t>79</t>
  </si>
  <si>
    <t>997221579</t>
  </si>
  <si>
    <t>Vodorovná doprava vybouraných hmot bez naložení, ale se složením a s hrubým urovnáním na vzdálenost Příplatek k ceně za každý další započatý 1 km přes 1 km</t>
  </si>
  <si>
    <t>-1973116130</t>
  </si>
  <si>
    <t>https://podminky.urs.cz/item/CS_URS_2024_01/997221579</t>
  </si>
  <si>
    <t>"materiál z demolice propustků do 16 km" 15*29,7</t>
  </si>
  <si>
    <t>80</t>
  </si>
  <si>
    <t>"živičná drť" 9,5</t>
  </si>
  <si>
    <t>81</t>
  </si>
  <si>
    <t>997221861</t>
  </si>
  <si>
    <t>Poplatek za uložení stavebního odpadu na recyklační skládce (skládkovné) z prostého betonu zatříděného do Katalogu odpadů pod kódem 17 01 01</t>
  </si>
  <si>
    <t>928164556</t>
  </si>
  <si>
    <t>https://podminky.urs.cz/item/CS_URS_2024_01/997221861</t>
  </si>
  <si>
    <t>82</t>
  </si>
  <si>
    <t>83</t>
  </si>
  <si>
    <t>84</t>
  </si>
  <si>
    <t>103 - VJEZDOVÁ BRÁNA B</t>
  </si>
  <si>
    <t>113106134</t>
  </si>
  <si>
    <t>Rozebrání dlažeb komunikací pro pěší s přemístěním hmot na skládku na vzdálenost do 3 m nebo s naložením na dopravní prostředek s ložem z kameniva nebo živice a s jakoukoliv výplní spár strojně plochy jednotlivě do 50 m2 ze zámkové dlažby</t>
  </si>
  <si>
    <t>-40912752</t>
  </si>
  <si>
    <t>https://podminky.urs.cz/item/CS_URS_2024_01/113106134</t>
  </si>
  <si>
    <t>"stáv. chodník" 1,4</t>
  </si>
  <si>
    <t>"pod stáv. krytem komunikace" 190</t>
  </si>
  <si>
    <t>"stáv. kryt komunikace" 190</t>
  </si>
  <si>
    <t>113202111</t>
  </si>
  <si>
    <t>Vytrhání obrub s vybouráním lože, s přemístěním hmot na skládku na vzdálenost do 3 m nebo s naložením na dopravní prostředek z krajníků nebo obrubníků stojatých</t>
  </si>
  <si>
    <t>1377176016</t>
  </si>
  <si>
    <t>https://podminky.urs.cz/item/CS_URS_2024_01/113202111</t>
  </si>
  <si>
    <t>"stáv. sil. obrubníky v trase" 1</t>
  </si>
  <si>
    <t>"celkem" 160</t>
  </si>
  <si>
    <t>122452513</t>
  </si>
  <si>
    <t>Odkopávky a prokopávky zapažené pro silnice a dálnice strojně v hornině třídy těžitelnosti II do 100 m3</t>
  </si>
  <si>
    <t>-1366401362</t>
  </si>
  <si>
    <t>https://podminky.urs.cz/item/CS_URS_2024_01/122452513</t>
  </si>
  <si>
    <t>"určeno z příčných řezů" 27</t>
  </si>
  <si>
    <t>"pro ohumusování" 7*2</t>
  </si>
  <si>
    <t>"sejmuto ornice" 40</t>
  </si>
  <si>
    <t>"pro ohumusování" -7</t>
  </si>
  <si>
    <t>"celkem natěženo zeminy" 27</t>
  </si>
  <si>
    <t>"pro zemní krajnice" -5</t>
  </si>
  <si>
    <t>"pro terénní úpravy" -15</t>
  </si>
  <si>
    <t>"pro ohumusování" 7</t>
  </si>
  <si>
    <t>"pro zemní krajnice" 5</t>
  </si>
  <si>
    <t>"pro terénní úpravy" 15</t>
  </si>
  <si>
    <t>-690531841</t>
  </si>
  <si>
    <t>"hrubé terénní úpravy" 15</t>
  </si>
  <si>
    <t>"zemina dočasná" 20</t>
  </si>
  <si>
    <t>"ornice dočasná" 7</t>
  </si>
  <si>
    <t>"ornice trvalá" 33</t>
  </si>
  <si>
    <t>"KOMUNIKACE" 282</t>
  </si>
  <si>
    <t>"km 1,766 39 - 1,822 14 L" 70</t>
  </si>
  <si>
    <t>70*0,02 'Přepočtené koeficientem množství</t>
  </si>
  <si>
    <t>"km 1,788 60 - 1,802 52" 20</t>
  </si>
  <si>
    <t>"km 1,788 60 - 1,802 52" 12</t>
  </si>
  <si>
    <t>"km 1,766 39 - 1,822 14" 235 + 282</t>
  </si>
  <si>
    <t>"km 1,766 39 - 1,822 14" 235</t>
  </si>
  <si>
    <t>"km 1,766 39 - 1,822 14 L" 56*0,075</t>
  </si>
  <si>
    <t>"km 1,766 39 - 1,822 14 L" 28,5</t>
  </si>
  <si>
    <t>"km 1,766 39 - 1,822 14" 400</t>
  </si>
  <si>
    <t>596211110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</si>
  <si>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</si>
  <si>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1186319384</t>
  </si>
  <si>
    <t>https://podminky.urs.cz/item/CS_URS_2024_01/596211110</t>
  </si>
  <si>
    <t>59245015</t>
  </si>
  <si>
    <t>dlažba zámková betonová tvaru I 200x165mm tl 60mm přírodní (získaná v trase)</t>
  </si>
  <si>
    <t>-1135538423</t>
  </si>
  <si>
    <t>1,4*1,03 'Přepočtené koeficientem množství</t>
  </si>
  <si>
    <t>2*2 'Přepočtené koeficientem množství</t>
  </si>
  <si>
    <t>"V 1a" 43,5</t>
  </si>
  <si>
    <t>"V 4" 178,5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</si>
  <si>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</si>
  <si>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</si>
  <si>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88240394</t>
  </si>
  <si>
    <t>https://podminky.urs.cz/item/CS_URS_2024_01/916131213</t>
  </si>
  <si>
    <t>"km 1,796 96 - 1,822 14 P" 25,5</t>
  </si>
  <si>
    <t>59217034</t>
  </si>
  <si>
    <t>obrubník silniční betonový 1000x150x300mm</t>
  </si>
  <si>
    <t>-1707240465</t>
  </si>
  <si>
    <t>25,5*1,02 'Přepočtené koeficientem množství</t>
  </si>
  <si>
    <t>"délky 0,5 m" 26,5</t>
  </si>
  <si>
    <t>"R 0,5 m" 3</t>
  </si>
  <si>
    <t>371945912</t>
  </si>
  <si>
    <t>"ZÚ km 1,766 39" 6</t>
  </si>
  <si>
    <t>"KÚ km 1,822 14" 6</t>
  </si>
  <si>
    <t>"km 1,766 39 - 1,822 14" 55,5</t>
  </si>
  <si>
    <t>"km 1,766 39 - 1,822 14" 175</t>
  </si>
  <si>
    <t>979054451</t>
  </si>
  <si>
    <t>Očištění vybouraných prvků komunikací od spojovacího materiálu s odklizením a uložením očištěných hmot a spojovacího materiálu na skládku na vzdálenost do 10 m zámkových dlaždic s vyplněním spár kamenivem</t>
  </si>
  <si>
    <t>634789786</t>
  </si>
  <si>
    <t>https://podminky.urs.cz/item/CS_URS_2024_01/979054451</t>
  </si>
  <si>
    <t>"získaná v trase" 1,4</t>
  </si>
  <si>
    <t>"štěrk, štět" 117,8</t>
  </si>
  <si>
    <t>"živičná drť do 2 km" 3*6,2</t>
  </si>
  <si>
    <t>"živičná drť do 15 km" 14*34,1</t>
  </si>
  <si>
    <t>"štěrk, štět do 16 km" 15*117,8</t>
  </si>
  <si>
    <t>"materiál z čištění vozovek do 16 km" 15*5,3</t>
  </si>
  <si>
    <t>"živičné kry" 41,8</t>
  </si>
  <si>
    <t>"živičné kry do 16 km" 15*41,8</t>
  </si>
  <si>
    <t>"živičná drť" 6,2</t>
  </si>
  <si>
    <t>104 - ZŘÍZENÍ PŘECHODU PRO CHODCE</t>
  </si>
  <si>
    <t>Obec Broumov</t>
  </si>
  <si>
    <t xml:space="preserve">    2 - Zakládání</t>
  </si>
  <si>
    <t>111251101</t>
  </si>
  <si>
    <t>Odstranění křovin a stromů s odstraněním kořenů strojně průměru kmene do 100 mm v rovině nebo ve svahu sklonu terénu do 1:5, při celkové ploše do 100 m2</t>
  </si>
  <si>
    <t>867064316</t>
  </si>
  <si>
    <t>https://podminky.urs.cz/item/CS_URS_2024_01/111251101</t>
  </si>
  <si>
    <t>"stáv. zeleň v trase" 89</t>
  </si>
  <si>
    <t>112155315</t>
  </si>
  <si>
    <t>Štěpkování s naložením na dopravní prostředek a odvozem do 20 km keřového porostu hustého</t>
  </si>
  <si>
    <t>48584234</t>
  </si>
  <si>
    <t>https://podminky.urs.cz/item/CS_URS_2024_01/112155315</t>
  </si>
  <si>
    <t>"viz položka odstranění" 89</t>
  </si>
  <si>
    <t>"stáv. chodník" 25</t>
  </si>
  <si>
    <t>113106185</t>
  </si>
  <si>
    <t>Rozebrání dlažeb vozovek a ploch s přemístěním hmot na skládku na vzdálenost do 3 m nebo s naložením na dopravní prostředek, s jakoukoliv výplní spár strojně plochy jednotlivě do 50 m2 z drobných kostek nebo odseků s ložem z kameniva</t>
  </si>
  <si>
    <t>-925081295</t>
  </si>
  <si>
    <t>https://podminky.urs.cz/item/CS_URS_2024_01/113106185</t>
  </si>
  <si>
    <t>"celkem" 21</t>
  </si>
  <si>
    <t>113107226</t>
  </si>
  <si>
    <t>Odstranění podkladů nebo krytů strojně plochy jednotlivě přes 200 m2 s přemístěním hmot na skládku na vzdálenost do 20 m nebo s naložením na dopravní prostředek z kameniva hrubého drceného se štětem, o tl. vrstvy přes 250 do 450 mm</t>
  </si>
  <si>
    <t>-1206777606</t>
  </si>
  <si>
    <t>https://podminky.urs.cz/item/CS_URS_2024_01/113107226</t>
  </si>
  <si>
    <t>"pod stáv. krytem komunikace" 370</t>
  </si>
  <si>
    <t>113107242</t>
  </si>
  <si>
    <t>Odstranění podkladů nebo krytů strojně plochy jednotlivě přes 200 m2 s přemístěním hmot na skládku na vzdálenost do 20 m nebo s naložením na dopravní prostředek živičných, o tl. vrstvy přes 50 do 100 mm</t>
  </si>
  <si>
    <t>-452048762</t>
  </si>
  <si>
    <t>https://podminky.urs.cz/item/CS_URS_2024_01/113107242</t>
  </si>
  <si>
    <t>"stáv. kryt komunikace" 370</t>
  </si>
  <si>
    <t>113201112</t>
  </si>
  <si>
    <t>Vytrhání obrub s vybouráním lože, s přemístěním hmot na skládku na vzdálenost do 3 m nebo s naložením na dopravní prostředek silničních ležatých</t>
  </si>
  <si>
    <t>-35317330</t>
  </si>
  <si>
    <t>https://podminky.urs.cz/item/CS_URS_2024_01/113201112</t>
  </si>
  <si>
    <t>"celkem" 37*2</t>
  </si>
  <si>
    <t>"celkem" 65</t>
  </si>
  <si>
    <t>113203111</t>
  </si>
  <si>
    <t>Vytrhání obrub s vybouráním lože, s přemístěním hmot na skládku na vzdálenost do 3 m nebo s naložením na dopravní prostředek z dlažebních kostek</t>
  </si>
  <si>
    <t>-1686270582</t>
  </si>
  <si>
    <t>https://podminky.urs.cz/item/CS_URS_2024_01/113203111</t>
  </si>
  <si>
    <t>"celkem" 23</t>
  </si>
  <si>
    <t>113204111</t>
  </si>
  <si>
    <t>Vytrhání obrub s vybouráním lože, s přemístěním hmot na skládku na vzdálenost do 3 m nebo s naložením na dopravní prostředek záhonových</t>
  </si>
  <si>
    <t>458290615</t>
  </si>
  <si>
    <t>https://podminky.urs.cz/item/CS_URS_2024_01/113204111</t>
  </si>
  <si>
    <t>"celkem" 16</t>
  </si>
  <si>
    <t>"celkem" 340</t>
  </si>
  <si>
    <t>"určeno z příčných řezů" 48</t>
  </si>
  <si>
    <t>129951122</t>
  </si>
  <si>
    <t>Bourání konstrukcí v odkopávkách a prokopávkách strojně s přemístěním suti na hromady na vzdálenost do 20 m nebo s naložením na dopravní prostředek z betonu prostého prokládaného kamenem</t>
  </si>
  <si>
    <t>-808362735</t>
  </si>
  <si>
    <t>https://podminky.urs.cz/item/CS_URS_2024_01/129951122</t>
  </si>
  <si>
    <t>"stáv. opěrná zeď v trase"</t>
  </si>
  <si>
    <t>0,25*0,9*11</t>
  </si>
  <si>
    <t>132351101</t>
  </si>
  <si>
    <t>Hloubení nezapažených rýh šířky do 800 mm strojně s urovnáním dna do předepsaného profilu a spádu v hornině třídy těžitelnosti II skupiny 4 do 20 m3</t>
  </si>
  <si>
    <t>1311172210</t>
  </si>
  <si>
    <t>https://podminky.urs.cz/item/CS_URS_2024_01/132351101</t>
  </si>
  <si>
    <t>"PODÉLNÁ DRENÁŽ"</t>
  </si>
  <si>
    <t>0,5*0,5*22</t>
  </si>
  <si>
    <t>133251101</t>
  </si>
  <si>
    <t>Hloubení nezapažených šachet strojně v hornině třídy těžitelnosti I skupiny 3 do 20 m3</t>
  </si>
  <si>
    <t>1703300580</t>
  </si>
  <si>
    <t>https://podminky.urs.cz/item/CS_URS_2024_01/133251101</t>
  </si>
  <si>
    <t>"VSAKOVACÍ RÝHA"</t>
  </si>
  <si>
    <t>"km 0,018 50 - 0,019 50 P" 0,75*0,75*1</t>
  </si>
  <si>
    <t>"pro ohumusování" 55*2</t>
  </si>
  <si>
    <t>162351123</t>
  </si>
  <si>
    <t>Vodorovné přemístění výkopku nebo sypaniny po suchu na obvyklém dopravním prostředku, bez naložení výkopku, avšak se složením bez rozhrnutí z horniny třídy těžitelnosti II skupiny 4 a 5 na vzdálenost přes 50 do 500 m</t>
  </si>
  <si>
    <t>1800299804</t>
  </si>
  <si>
    <t>https://podminky.urs.cz/item/CS_URS_2024_01/162351123</t>
  </si>
  <si>
    <t>"zemina na dočasnou skládku a zpět"</t>
  </si>
  <si>
    <t>"pro rekultivaci" 39*2</t>
  </si>
  <si>
    <t>"sejmuto ornice" 85</t>
  </si>
  <si>
    <t>"pro ohumusování" -55</t>
  </si>
  <si>
    <t>"celkem natěženo zeminy" 48+5,5+0,5</t>
  </si>
  <si>
    <t>"pro rekultivaci" -39</t>
  </si>
  <si>
    <t>"odvoz do recyklačního centra AZS 98"</t>
  </si>
  <si>
    <t>"přebytečná a nevhodná zemina do 16 km" 6*15</t>
  </si>
  <si>
    <t>162751157</t>
  </si>
  <si>
    <t>Vodorovné přemístění výkopku nebo sypaniny po suchu na obvyklém dopravním prostředku, bez naložení výkopku, avšak se složením bez rozhrnutí z horniny třídy těžitelnosti III skupiny 6 a 7 na vzdálenost přes 9 000 do 10 000 m</t>
  </si>
  <si>
    <t>1746446155</t>
  </si>
  <si>
    <t>https://podminky.urs.cz/item/CS_URS_2024_01/162751157</t>
  </si>
  <si>
    <t>"beton. suť" 2,5</t>
  </si>
  <si>
    <t>162751159</t>
  </si>
  <si>
    <t>Vodorovné přemístění výkopku nebo sypaniny po suchu na obvyklém dopravním prostředku, bez naložení výkopku, avšak se složením bez rozhrnutí z horniny třídy těžitelnosti III skupiny 6 a 7 na vzdálenost Příplatek k ceně za každých dalších i započatých 1 000 m</t>
  </si>
  <si>
    <t>397792185</t>
  </si>
  <si>
    <t>https://podminky.urs.cz/item/CS_URS_2024_01/162751159</t>
  </si>
  <si>
    <t>"beton. suť do 16 km" 6*2,5</t>
  </si>
  <si>
    <t>"pro ohumusování" 55</t>
  </si>
  <si>
    <t>"pro rekultivaci" 39</t>
  </si>
  <si>
    <t>"přebytečná a nevhodná zemina" 15</t>
  </si>
  <si>
    <t>15*1,8 'Přepočtené koeficientem množství</t>
  </si>
  <si>
    <t>791407772</t>
  </si>
  <si>
    <t>"REKULTIVACE" 130*0,3</t>
  </si>
  <si>
    <t>"zemina dočasná" 39</t>
  </si>
  <si>
    <t>"ornice dočasná" 55</t>
  </si>
  <si>
    <t>"zemina trvalá" 15</t>
  </si>
  <si>
    <t>"ornice trvalá" 30</t>
  </si>
  <si>
    <t>"km 0,003 55 - 0,058 33" 75</t>
  </si>
  <si>
    <t>"km 0,003 39 - 0,030 16" 165</t>
  </si>
  <si>
    <t>"SJEZDY" 35+35</t>
  </si>
  <si>
    <t>"ZPEVNĚNÁ PLOCHA" 35</t>
  </si>
  <si>
    <t>"CHODNÍKY" 125</t>
  </si>
  <si>
    <t>"PŘEJÍŽDĚNÝ CHODNÍK" 25</t>
  </si>
  <si>
    <t>"VAROVNÉ PÁSY" 12+6</t>
  </si>
  <si>
    <t>"SIGNÁLNÍ PÁS" 7</t>
  </si>
  <si>
    <t>181351003</t>
  </si>
  <si>
    <t>Rozprostření a urovnání ornice v rovině nebo ve svahu sklonu do 1:5 strojně při souvislé ploše do 100 m2, tl. vrstvy do 200 mm</t>
  </si>
  <si>
    <t>378644449</t>
  </si>
  <si>
    <t>https://podminky.urs.cz/item/CS_URS_2024_01/181351003</t>
  </si>
  <si>
    <t>"ČISTÉ TERÉNNÍ ÚPRAVY" 550</t>
  </si>
  <si>
    <t>181411131</t>
  </si>
  <si>
    <t>Založení trávníku na půdě předem připravené plochy do 1000 m2 výsevem včetně utažení parkového v rovině nebo na svahu do 1:5</t>
  </si>
  <si>
    <t>-525238243</t>
  </si>
  <si>
    <t>https://podminky.urs.cz/item/CS_URS_2024_01/181411131</t>
  </si>
  <si>
    <t>00572410</t>
  </si>
  <si>
    <t>osivo směs travní parková</t>
  </si>
  <si>
    <t>599409141</t>
  </si>
  <si>
    <t>550*0,02 'Přepočtené koeficientem množství</t>
  </si>
  <si>
    <t>Zakládání</t>
  </si>
  <si>
    <t>211521111</t>
  </si>
  <si>
    <t>Výplň kamenivem do rýh odvodňovacích žeber nebo trativodů bez zhutnění, s úpravou povrchu výplně kamenivem hrubým drceným frakce 63 až 125 mm</t>
  </si>
  <si>
    <t>-162721097</t>
  </si>
  <si>
    <t>https://podminky.urs.cz/item/CS_URS_2024_01/211521111</t>
  </si>
  <si>
    <t>211561111</t>
  </si>
  <si>
    <t>Výplň kamenivem do rýh odvodňovacích žeber nebo trativodů bez zhutnění, s úpravou povrchu výplně kamenivem hrubým drceným frakce 8 až 32 mm</t>
  </si>
  <si>
    <t>-503035364</t>
  </si>
  <si>
    <t>https://podminky.urs.cz/item/CS_URS_2024_01/211561111</t>
  </si>
  <si>
    <t>"PODÉLNÁ DRENÁŽ" 22*0,15</t>
  </si>
  <si>
    <t>212532111</t>
  </si>
  <si>
    <t>Lože pro trativody ze štěrkodrti 0/22</t>
  </si>
  <si>
    <t>-1585725440</t>
  </si>
  <si>
    <t>https://podminky.urs.cz/item/CS_URS_2024_01/212532111</t>
  </si>
  <si>
    <t>"PODÉLNÁ DRENÁŽ" 22*0,02</t>
  </si>
  <si>
    <t>212755216</t>
  </si>
  <si>
    <t>Trativody bez lože z drenážních trubek plastových flexibilních D 160 mm</t>
  </si>
  <si>
    <t>-1449333702</t>
  </si>
  <si>
    <t>https://podminky.urs.cz/item/CS_URS_2024_01/212755216</t>
  </si>
  <si>
    <t>"PODÉLNÁ DRENÁŽ" 22</t>
  </si>
  <si>
    <t>213141111</t>
  </si>
  <si>
    <t>Zřízení vrstvy z geotextilie filtrační, separační, odvodňovací, ochranné, výztužné nebo protierozní v rovině nebo ve sklonu do 1:5, šířky do 3 m</t>
  </si>
  <si>
    <t>1177789062</t>
  </si>
  <si>
    <t>https://podminky.urs.cz/item/CS_URS_2024_01/213141111</t>
  </si>
  <si>
    <t>"km 0,018 50 - 0,019 50 P" 3</t>
  </si>
  <si>
    <t>69311081</t>
  </si>
  <si>
    <t>geotextilie netkaná separační, ochranná, filtrační, drenážní PES 300g/m2</t>
  </si>
  <si>
    <t>-366094246</t>
  </si>
  <si>
    <t>3*1,1845 'Přepočtené koeficientem množství</t>
  </si>
  <si>
    <t>564851011</t>
  </si>
  <si>
    <t>Podklad ze štěrkodrti ŠD s rozprostřením a zhutněním plochy jednotlivě do 100 m2, po zhutnění tl. 150 mm</t>
  </si>
  <si>
    <t>-153374011</t>
  </si>
  <si>
    <t>https://podminky.urs.cz/item/CS_URS_2024_01/564851011</t>
  </si>
  <si>
    <t>"km 0,003 55 - 0,058 33" 75*2</t>
  </si>
  <si>
    <t>"SJEZDY" (35+35)*2</t>
  </si>
  <si>
    <t>"ZPEVNĚNÁ PLOCHA" 35*2</t>
  </si>
  <si>
    <t>"VAROVNÉ PÁSY" 6</t>
  </si>
  <si>
    <t>"SIGNÁLNÍ PÁSY" 7</t>
  </si>
  <si>
    <t>"km 0,003 39 - 0,030 16" 145 + 165</t>
  </si>
  <si>
    <t>564871011</t>
  </si>
  <si>
    <t>Podklad ze štěrkodrti ŠD s rozprostřením a zhutněním plochy jednotlivě do 100 m2, po zhutnění tl. 250 mm</t>
  </si>
  <si>
    <t>-1165777958</t>
  </si>
  <si>
    <t>https://podminky.urs.cz/item/CS_URS_2024_01/564871011</t>
  </si>
  <si>
    <t>"VAROVNÉ PÁSY" 12</t>
  </si>
  <si>
    <t>"km 0,003 39 - 0,030 16" 145</t>
  </si>
  <si>
    <t>"km 0,003 55 - 0,058 33" 300</t>
  </si>
  <si>
    <t>"PARKOVACÍ PLOCHA" 165</t>
  </si>
  <si>
    <t>"SJEZD" 35</t>
  </si>
  <si>
    <t>591211111</t>
  </si>
  <si>
    <t>Kladení dlažby z kostek s provedením lože do tl. 50 mm, s vyplněním spár, s dvojím beraněním a se smetením přebytečného materiálu na krajnici drobných z kamene, do lože z kameniva těženého</t>
  </si>
  <si>
    <t>-84376067</t>
  </si>
  <si>
    <t>https://podminky.urs.cz/item/CS_URS_2024_01/591211111</t>
  </si>
  <si>
    <t>58381007</t>
  </si>
  <si>
    <t>kostka štípaná dlažební žula drobná 8/10</t>
  </si>
  <si>
    <t>1248940498</t>
  </si>
  <si>
    <t>35*1,02 'Přepočtené koeficientem množství</t>
  </si>
  <si>
    <t>dlažba zámková betonová tvaru I 200x165mm tl 60mm přírodní</t>
  </si>
  <si>
    <t>"viz položka kladení"</t>
  </si>
  <si>
    <t>125*1,03 'Přepočtené koeficientem množství</t>
  </si>
  <si>
    <t>59245221</t>
  </si>
  <si>
    <t>dlažba zámková betonová tvaru I základní pro nevidomé 196x161mm tl 60mm přírodní</t>
  </si>
  <si>
    <t>-1691252384</t>
  </si>
  <si>
    <t>59245222</t>
  </si>
  <si>
    <t>dlažba zámková betonová tvaru I základní pro nevidomé 196x161mm tl 60mm barevná</t>
  </si>
  <si>
    <t>-979224207</t>
  </si>
  <si>
    <t>596211210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</si>
  <si>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80 mm skupiny A, pro plochy do 50 m2</t>
  </si>
  <si>
    <t>1092850346</t>
  </si>
  <si>
    <t>https://podminky.urs.cz/item/CS_URS_2024_01/596211210</t>
  </si>
  <si>
    <t>59245013</t>
  </si>
  <si>
    <t>dlažba zámková betonová tvaru I 200x165mm tl 80mm přírodní</t>
  </si>
  <si>
    <t>-1319044044</t>
  </si>
  <si>
    <t>25*1,03 'Přepočtené koeficientem množství</t>
  </si>
  <si>
    <t>59245224</t>
  </si>
  <si>
    <t>dlažba zámková betonová tvaru I základní pro nevidomé 196x161mm tl 80mm barevná</t>
  </si>
  <si>
    <t>-1174120404</t>
  </si>
  <si>
    <t>12*1,03 'Přepočtené koeficientem množství</t>
  </si>
  <si>
    <t>"A 15" 2</t>
  </si>
  <si>
    <t>"B 1" 2</t>
  </si>
  <si>
    <t>"E 13" 2</t>
  </si>
  <si>
    <t>"předpokládaná doba výstavby cca 60 dní"</t>
  </si>
  <si>
    <t>60*6</t>
  </si>
  <si>
    <t>913221113</t>
  </si>
  <si>
    <t>Montáž a demontáž dočasných dopravních zábran světelných včetně zásobníku na akumulátor, šířky 3 m, 5 světel</t>
  </si>
  <si>
    <t>-2033738734</t>
  </si>
  <si>
    <t>https://podminky.urs.cz/item/CS_URS_2024_01/913221113</t>
  </si>
  <si>
    <t>"Z 2 + S 7" 3</t>
  </si>
  <si>
    <t>913221213</t>
  </si>
  <si>
    <t>Montáž a demontáž dočasných dopravních zábran Příplatek za první a každý další den použití dočasných dopravních zábran k ceně 22-1113</t>
  </si>
  <si>
    <t>-759560684</t>
  </si>
  <si>
    <t>https://podminky.urs.cz/item/CS_URS_2024_01/913221213</t>
  </si>
  <si>
    <t>60*3</t>
  </si>
  <si>
    <t>913321111</t>
  </si>
  <si>
    <t>Montáž a demontáž dočasných dopravních vodících zařízení směrové desky základní</t>
  </si>
  <si>
    <t>-1051897978</t>
  </si>
  <si>
    <t>https://podminky.urs.cz/item/CS_URS_2024_01/913321111</t>
  </si>
  <si>
    <t>"Z 4" 20</t>
  </si>
  <si>
    <t>"(předpoklad)"</t>
  </si>
  <si>
    <t>913321211</t>
  </si>
  <si>
    <t>Montáž a demontáž dočasných dopravních vodících zařízení Příplatek za první a každý další den použití dočasných dopravních vodících zařízení k ceně 32-1111</t>
  </si>
  <si>
    <t>49255644</t>
  </si>
  <si>
    <t>https://podminky.urs.cz/item/CS_URS_2024_01/913321211</t>
  </si>
  <si>
    <t>60*20</t>
  </si>
  <si>
    <t>"IP 6" 2</t>
  </si>
  <si>
    <t>"IP 12" 1</t>
  </si>
  <si>
    <t>"P 4" 2</t>
  </si>
  <si>
    <t>"C 3b" 1</t>
  </si>
  <si>
    <t>"B 1" 1</t>
  </si>
  <si>
    <t>"E 13" 1</t>
  </si>
  <si>
    <t>"IP 4b" 1</t>
  </si>
  <si>
    <t>"B 2" 1</t>
  </si>
  <si>
    <t>"IZ 5a" 1</t>
  </si>
  <si>
    <t>"IZ 5b" 1</t>
  </si>
  <si>
    <t>"IS 16b" 1</t>
  </si>
  <si>
    <t>40445609</t>
  </si>
  <si>
    <t>značky upravující přednost P1, P4 900mm</t>
  </si>
  <si>
    <t>-618075434</t>
  </si>
  <si>
    <t>40445654</t>
  </si>
  <si>
    <t>informativní značky zónové IZ5 1000x750mm (získané v trase)</t>
  </si>
  <si>
    <t>316446808</t>
  </si>
  <si>
    <t>40445625</t>
  </si>
  <si>
    <t>informativní značky provozní IP8, IP9, IP11-IP13 500x700mm</t>
  </si>
  <si>
    <t>365435652</t>
  </si>
  <si>
    <t>40445621</t>
  </si>
  <si>
    <t>informativní značky provozní IP1-IP3, IP4b-IP7, IP10a, b 500x500mm</t>
  </si>
  <si>
    <t>2136920743</t>
  </si>
  <si>
    <t>40445638</t>
  </si>
  <si>
    <t>informativní značky směrové IS16, IS17 500x300mm (získaná v trase)</t>
  </si>
  <si>
    <t>1199970919</t>
  </si>
  <si>
    <t>40445650</t>
  </si>
  <si>
    <t>dodatkové tabulky E7, E12, E13 500x300mm</t>
  </si>
  <si>
    <t>404374876</t>
  </si>
  <si>
    <t>"IZ 5a + IZ 5b" 1</t>
  </si>
  <si>
    <t>"P 4" 1</t>
  </si>
  <si>
    <t>"P 4 + C 3b" 1</t>
  </si>
  <si>
    <t>"B 1 + E 13 + IP 4b" 1</t>
  </si>
  <si>
    <t>9*2 'Přepočtené koeficientem množství</t>
  </si>
  <si>
    <t>"V 10b" 5*4,5</t>
  </si>
  <si>
    <t>"V 10f" 1</t>
  </si>
  <si>
    <t>916111113</t>
  </si>
  <si>
    <t>Osazení silniční obruby z dlažebních kostek v jedné řadě s ložem tl. přes 50 do 100 mm, s vyplněním a zatřením spár cementovou maltou z velkých kostek s boční opěrou z betonu prostého, do lože z betonu prostého téže značky</t>
  </si>
  <si>
    <t>-1461934837</t>
  </si>
  <si>
    <t>https://podminky.urs.cz/item/CS_URS_2024_01/916111113</t>
  </si>
  <si>
    <t>"LINKA" 26</t>
  </si>
  <si>
    <t>58381008</t>
  </si>
  <si>
    <t>kostka štípaná dlažební žula velká 15/17</t>
  </si>
  <si>
    <t>695324578</t>
  </si>
  <si>
    <t>26*0,17 'Přepočtené koeficientem množství</t>
  </si>
  <si>
    <t>"výšky 0,25 m" 30</t>
  </si>
  <si>
    <t>"výšky 0,3 m" 125</t>
  </si>
  <si>
    <t>"R 0,5 m" 1,57*2</t>
  </si>
  <si>
    <t>59217031</t>
  </si>
  <si>
    <t>obrubník silniční betonový 1000x150x250mm</t>
  </si>
  <si>
    <t>163301492</t>
  </si>
  <si>
    <t>"viz položka osazení" 30</t>
  </si>
  <si>
    <t>30*1,02 'Přepočtené koeficientem množství</t>
  </si>
  <si>
    <t>"viz položka osazení" 125</t>
  </si>
  <si>
    <t>125*1,02 'Přepočtené koeficientem množství</t>
  </si>
  <si>
    <t>59217078</t>
  </si>
  <si>
    <t>obrubník silniční obloukový betonový R 0,5-2m 150x250mm</t>
  </si>
  <si>
    <t>1687608279</t>
  </si>
  <si>
    <t>"viz položka osazení" 1,57*2</t>
  </si>
  <si>
    <t>916331112</t>
  </si>
  <si>
    <t>Osazení zahradního obrubníku betonového s ložem tl. od 50 do 100 mm z betonu prostého tř. C 12/15 s boční opěrou z betonu prostého tř. C 12/15</t>
  </si>
  <si>
    <t>-355551248</t>
  </si>
  <si>
    <t>https://podminky.urs.cz/item/CS_URS_2024_01/916331112</t>
  </si>
  <si>
    <t>"celkem" 120</t>
  </si>
  <si>
    <t>85</t>
  </si>
  <si>
    <t>59217044</t>
  </si>
  <si>
    <t>obrubník parkový betonový 1000x80x250mm přírodní</t>
  </si>
  <si>
    <t>-1902421759</t>
  </si>
  <si>
    <t>86</t>
  </si>
  <si>
    <t>"tloušťka lože cca 0,14 m"</t>
  </si>
  <si>
    <t>0,5*0,04*158</t>
  </si>
  <si>
    <t>"tloušťka lože cca 0,8 m"</t>
  </si>
  <si>
    <t>0,5*0,08*26</t>
  </si>
  <si>
    <t>87</t>
  </si>
  <si>
    <t>919731122</t>
  </si>
  <si>
    <t>Zarovnání styčné plochy podkladu nebo krytu podél vybourané části komunikace nebo zpevněné plochy živičné tl. přes 50 do 100 mm</t>
  </si>
  <si>
    <t>-184357794</t>
  </si>
  <si>
    <t>https://podminky.urs.cz/item/CS_URS_2024_01/919731122</t>
  </si>
  <si>
    <t>"celkem" 91</t>
  </si>
  <si>
    <t>88</t>
  </si>
  <si>
    <t>"celkem" 26</t>
  </si>
  <si>
    <t>89</t>
  </si>
  <si>
    <t>-1215975772</t>
  </si>
  <si>
    <t>90</t>
  </si>
  <si>
    <t>"km 0,003 55 - 0,058 33" 225</t>
  </si>
  <si>
    <t>91</t>
  </si>
  <si>
    <t>92</t>
  </si>
  <si>
    <t>-1801773901</t>
  </si>
  <si>
    <t>"B 20a + IS 16b" 1</t>
  </si>
  <si>
    <t>93</t>
  </si>
  <si>
    <t>-871050349</t>
  </si>
  <si>
    <t>"B 20a" 2</t>
  </si>
  <si>
    <t>94</t>
  </si>
  <si>
    <t>"celkem" 25</t>
  </si>
  <si>
    <t>95</t>
  </si>
  <si>
    <t>979071112</t>
  </si>
  <si>
    <t>Očištění vybouraných dlažebních kostek od spojovacího materiálu, s uložením očištěných kostek na skládku, s odklizením odpadových hmot na hromady a s odklizením vybouraných kostek na vzdálenost do 3 m velkých, s původním vyplněním spár živicí nebo cementovou maltou</t>
  </si>
  <si>
    <t>1525698486</t>
  </si>
  <si>
    <t>https://podminky.urs.cz/item/CS_URS_2024_01/979071112</t>
  </si>
  <si>
    <t>23*0,17 'Přepočtené koeficientem množství</t>
  </si>
  <si>
    <t>96</t>
  </si>
  <si>
    <t>979071121</t>
  </si>
  <si>
    <t>Očištění vybouraných dlažebních kostek od spojovacího materiálu, s uložením očištěných kostek na skládku, s odklizením odpadových hmot na hromady a s odklizením vybouraných kostek na vzdálenost do 3 m drobných, s původním vyplněním spár kamenivem těženým</t>
  </si>
  <si>
    <t>1900605622</t>
  </si>
  <si>
    <t>https://podminky.urs.cz/item/CS_URS_2024_01/979071121</t>
  </si>
  <si>
    <t>97</t>
  </si>
  <si>
    <t>"štěrk, štět" 229,4</t>
  </si>
  <si>
    <t>"materiál z čištění vozovek" 11,7</t>
  </si>
  <si>
    <t>98</t>
  </si>
  <si>
    <t>"štěrk, štět do 16 km" 15*229,4</t>
  </si>
  <si>
    <t>"materiál z čištění vozovek do 16 km" 15*11,7</t>
  </si>
  <si>
    <t>99</t>
  </si>
  <si>
    <t>"živičné kry" 81,4</t>
  </si>
  <si>
    <t>100</t>
  </si>
  <si>
    <t>"živičné kry do 16 km" 15*81,4</t>
  </si>
  <si>
    <t>971209040</t>
  </si>
  <si>
    <t>"beton. sil. obrubníky" 21,5+13,3</t>
  </si>
  <si>
    <t>"beton. záhon. obrubníky" 0,6</t>
  </si>
  <si>
    <t>"beton. tvarovka" 6,5</t>
  </si>
  <si>
    <t>"žulová kostka 10" 6,7</t>
  </si>
  <si>
    <t>"žulová kostka 16" 2,6</t>
  </si>
  <si>
    <t>"DZ" 0,3</t>
  </si>
  <si>
    <t>1646715309</t>
  </si>
  <si>
    <t>"beton. sil. obrubníky do 16 km" 15*(21,5+13,3)</t>
  </si>
  <si>
    <t>"beton. záhon. obrubníky do 16 km" 15*0,6</t>
  </si>
  <si>
    <t>"odvoz na místo určené Obcí Broumov"</t>
  </si>
  <si>
    <t>"beton. tvarovka do 5 km" 4*6,5</t>
  </si>
  <si>
    <t>"žulová kostka 10 do 5 km" 4*6,7</t>
  </si>
  <si>
    <t>"žulová kostka 16 do 5 km" 4*2,6</t>
  </si>
  <si>
    <t>"DZ do 5 km" 4*0,3</t>
  </si>
  <si>
    <t>1262320736</t>
  </si>
  <si>
    <t>"sil. obrubníky" 21,5+13,3</t>
  </si>
  <si>
    <t>"záhon. obrubníky" 0,6</t>
  </si>
  <si>
    <t>"beton. suť" 5,5</t>
  </si>
  <si>
    <t>106</t>
  </si>
  <si>
    <t>105 - ZŘÍZENÍ MÍSTA PRO PŘECHÁZENÍ</t>
  </si>
  <si>
    <t>"stáv. chodník" 6,5</t>
  </si>
  <si>
    <t>113107322</t>
  </si>
  <si>
    <t>Odstranění podkladů nebo krytů strojně plochy jednotlivě do 50 m2 s přemístěním hmot na skládku na vzdálenost do 3 m nebo s naložením na dopravní prostředek z kameniva hrubého drceného, o tl. vrstvy přes 100 do 200 mm</t>
  </si>
  <si>
    <t>593267489</t>
  </si>
  <si>
    <t>https://podminky.urs.cz/item/CS_URS_2024_01/113107322</t>
  </si>
  <si>
    <t>113107326</t>
  </si>
  <si>
    <t>Odstranění podkladů nebo krytů strojně plochy jednotlivě do 50 m2 s přemístěním hmot na skládku na vzdálenost do 3 m nebo s naložením na dopravní prostředek z kameniva hrubého drceného se štětem, o tl. vrstvy přes 250 do 450 mm</t>
  </si>
  <si>
    <t>-110093006</t>
  </si>
  <si>
    <t>https://podminky.urs.cz/item/CS_URS_2024_01/113107326</t>
  </si>
  <si>
    <t>"pod stáv. krytem komunikace"</t>
  </si>
  <si>
    <t>"km 0,003 31" 25</t>
  </si>
  <si>
    <t>113107341</t>
  </si>
  <si>
    <t>Odstranění podkladů nebo krytů strojně plochy jednotlivě do 50 m2 s přemístěním hmot na skládku na vzdálenost do 3 m nebo s naložením na dopravní prostředek živičných, o tl. vrstvy do 50 mm</t>
  </si>
  <si>
    <t>865493262</t>
  </si>
  <si>
    <t>https://podminky.urs.cz/item/CS_URS_2024_01/113107341</t>
  </si>
  <si>
    <t>"stáv. kryt komunikace"</t>
  </si>
  <si>
    <t>"km 0,020 35" 5,5*5</t>
  </si>
  <si>
    <t>"celkem" 62</t>
  </si>
  <si>
    <t>121151103</t>
  </si>
  <si>
    <t>Sejmutí ornice strojně při souvislé ploše do 100 m2, tl. vrstvy do 200 mm</t>
  </si>
  <si>
    <t>-359867507</t>
  </si>
  <si>
    <t>https://podminky.urs.cz/item/CS_URS_2024_01/121151103</t>
  </si>
  <si>
    <t>"pouze v místech jejího výskytu, v tl. 0,2 m"</t>
  </si>
  <si>
    <t>"celkem" 55</t>
  </si>
  <si>
    <t>"určeno z příčných řezů" 15</t>
  </si>
  <si>
    <t>"pro ohumusování" 11*2</t>
  </si>
  <si>
    <t>"pro terénní úpravy" 5*2</t>
  </si>
  <si>
    <t>"celkem natěženo zeminy" 15</t>
  </si>
  <si>
    <t>"pro terénní úpravy" -5</t>
  </si>
  <si>
    <t>"přebytečná a nevhodná zemina do 16 km" 6*10</t>
  </si>
  <si>
    <t>"pro ohumusování" 11</t>
  </si>
  <si>
    <t>"pro terénní úpravy" 5</t>
  </si>
  <si>
    <t>"přebytečná a nevhodná zemina" 10</t>
  </si>
  <si>
    <t>10*1,8 'Přepočtené koeficientem množství</t>
  </si>
  <si>
    <t>"terénní úpravy" 5</t>
  </si>
  <si>
    <t>"zemina dočasná" 5</t>
  </si>
  <si>
    <t>"ornice dočasná" 11</t>
  </si>
  <si>
    <t>"zemina trvalá" 10</t>
  </si>
  <si>
    <t>"CHODNÍKY" 5+12</t>
  </si>
  <si>
    <t>"PŘEJÍŽDĚNÝ CHODNÍK" 12</t>
  </si>
  <si>
    <t>"VAROVNÉ PÁSY" 5+3,5</t>
  </si>
  <si>
    <t>"SIGNÁLNÍ PÁS" 1,5</t>
  </si>
  <si>
    <t>"ČISTÉ TERÉNNÍ ÚPRAVY" 110</t>
  </si>
  <si>
    <t>110*0,02 'Přepočtené koeficientem množství</t>
  </si>
  <si>
    <t>"VAROVNÉ PÁSY" 3,5</t>
  </si>
  <si>
    <t>"SIGNÁLNÍ PÁSY" 1,5</t>
  </si>
  <si>
    <t>"VAROVNÝ PÁS" 5</t>
  </si>
  <si>
    <t>"km 0,003 31 - 0,020 35" 80</t>
  </si>
  <si>
    <t>577154141</t>
  </si>
  <si>
    <t>Asfaltový beton vrstva obrusná ACO 11 (ABS) s rozprostřením a se zhutněním z modifikovaného asfaltu v pruhu šířky přes 3 m, po zhutnění tl. 60 mm</t>
  </si>
  <si>
    <t>-1045212804</t>
  </si>
  <si>
    <t>https://podminky.urs.cz/item/CS_URS_2024_01/577154141</t>
  </si>
  <si>
    <t>17*1,03 'Přepočtené koeficientem množství</t>
  </si>
  <si>
    <t>5*1,03 'Přepočtené koeficientem množství</t>
  </si>
  <si>
    <t>"A 15" 1</t>
  </si>
  <si>
    <t>30*3</t>
  </si>
  <si>
    <t>"Z 2 + S 7" 2</t>
  </si>
  <si>
    <t>30*2</t>
  </si>
  <si>
    <t>"Z 4" 15</t>
  </si>
  <si>
    <t>30*15</t>
  </si>
  <si>
    <t>1*4 'Přepočtené koeficientem množství</t>
  </si>
  <si>
    <t>55*1,02 'Přepočtené koeficientem množství</t>
  </si>
  <si>
    <t>"celkem" 19</t>
  </si>
  <si>
    <t>0,5*0,04*55</t>
  </si>
  <si>
    <t>"celkem" 5</t>
  </si>
  <si>
    <t>"P 2" 1</t>
  </si>
  <si>
    <t>966006261</t>
  </si>
  <si>
    <t>Odstranění zpomalovacího prahu s odklizením materiálu na vzdálenost do 20 m nebo s naložením na dopravní prostředek plastového</t>
  </si>
  <si>
    <t>-907102251</t>
  </si>
  <si>
    <t>https://podminky.urs.cz/item/CS_URS_2024_01/966006261</t>
  </si>
  <si>
    <t>"km 0,059 00" 5</t>
  </si>
  <si>
    <t>"celkem" 6,5</t>
  </si>
  <si>
    <t>"štěrk, štět" 15,5+1,9</t>
  </si>
  <si>
    <t>"materiál z čištění vozovek" 0,8+1,6</t>
  </si>
  <si>
    <t>"štěrk, štět do 16 km" 15*17,4</t>
  </si>
  <si>
    <t>"materiál z čištění vozovek do 16 km" 15*2,4</t>
  </si>
  <si>
    <t>"živičné kry" 5,1</t>
  </si>
  <si>
    <t>"živičné kry do 16 km" 15*5,1</t>
  </si>
  <si>
    <t>"beton. sil. obrubníky" 12,7</t>
  </si>
  <si>
    <t>"beton. tvarovka" 1,7</t>
  </si>
  <si>
    <t>"DZ" 0,57</t>
  </si>
  <si>
    <t>"beton. sil. obrubníky do 16 km" 15*12,7</t>
  </si>
  <si>
    <t>"beton. tvarovka do 5 km" 4*1,7</t>
  </si>
  <si>
    <t>"DZ do 5 km" 4*0,57</t>
  </si>
  <si>
    <t>"sil. obrubníky" 12,7</t>
  </si>
  <si>
    <t>"štěrk, štět" 17,4</t>
  </si>
  <si>
    <t>"materiál z čištění vozovek" 2,4</t>
  </si>
  <si>
    <t>901 - VRN - SÚS PK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</si>
  <si>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</si>
  <si>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</si>
  <si>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</si>
  <si>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</si>
  <si>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</si>
  <si>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</si>
  <si>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</si>
  <si>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</si>
  <si>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</si>
  <si>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</si>
  <si>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012103000</t>
  </si>
  <si>
    <t>Geodetické práce před výstavbou</t>
  </si>
  <si>
    <t>komplet</t>
  </si>
  <si>
    <t>1024</t>
  </si>
  <si>
    <t>-892894047</t>
  </si>
  <si>
    <t>https://podminky.urs.cz/item/CS_URS_2024_01/012103000</t>
  </si>
  <si>
    <t>"vytýčení stavby a podz. inž. sítí" 1</t>
  </si>
  <si>
    <t>012303000</t>
  </si>
  <si>
    <t>Geodetické práce po výstavbě</t>
  </si>
  <si>
    <t>-182872424</t>
  </si>
  <si>
    <t>https://podminky.urs.cz/item/CS_URS_2024_01/012303000</t>
  </si>
  <si>
    <t>"zaměření skutečného provedení stavby" 1</t>
  </si>
  <si>
    <t>012403000</t>
  </si>
  <si>
    <t>Kartografické práce</t>
  </si>
  <si>
    <t>-2060308985</t>
  </si>
  <si>
    <t>https://podminky.urs.cz/item/CS_URS_2024_01/012403000</t>
  </si>
  <si>
    <t>"geometrické plány" 1</t>
  </si>
  <si>
    <t>"(v případě potřeby)"</t>
  </si>
  <si>
    <t>013254000</t>
  </si>
  <si>
    <t>Dokumentace skutečného provedení stavby</t>
  </si>
  <si>
    <t>-1555588110</t>
  </si>
  <si>
    <t>https://podminky.urs.cz/item/CS_URS_2024_01/013254000</t>
  </si>
  <si>
    <t>"na základě geodetického polohopisného a výškového zaměření"</t>
  </si>
  <si>
    <t>"počet paré" 4</t>
  </si>
  <si>
    <t>VRN3</t>
  </si>
  <si>
    <t>Zařízení staveniště</t>
  </si>
  <si>
    <t>032103000</t>
  </si>
  <si>
    <t>Náklady na stavební buňky</t>
  </si>
  <si>
    <t>2110550550</t>
  </si>
  <si>
    <t>https://podminky.urs.cz/item/CS_URS_2024_01/032103000</t>
  </si>
  <si>
    <t>"stavební buňka" 1</t>
  </si>
  <si>
    <t>"mobilní WC" 1</t>
  </si>
  <si>
    <t>034503000</t>
  </si>
  <si>
    <t>Informační tabule na staveništi</t>
  </si>
  <si>
    <t>1390473260</t>
  </si>
  <si>
    <t>https://podminky.urs.cz/item/CS_URS_2024_01/034503000</t>
  </si>
  <si>
    <t>"výstražné a informační tabule" 6</t>
  </si>
  <si>
    <t>"(dle parametrů investora)"</t>
  </si>
  <si>
    <t>039103000</t>
  </si>
  <si>
    <t>Rozebrání, bourání a odvoz zařízení staveniště</t>
  </si>
  <si>
    <t>-1509976978</t>
  </si>
  <si>
    <t>https://podminky.urs.cz/item/CS_URS_2024_01/039103000</t>
  </si>
  <si>
    <t>VRN4</t>
  </si>
  <si>
    <t>Inženýrská činnost</t>
  </si>
  <si>
    <t>043154000</t>
  </si>
  <si>
    <t>Zkoušky hutnicí</t>
  </si>
  <si>
    <t>1197026579</t>
  </si>
  <si>
    <t>https://podminky.urs.cz/item/CS_URS_2024_01/043154000</t>
  </si>
  <si>
    <t>"dle TKP staveb pozemních komunikací" 1</t>
  </si>
  <si>
    <t>VRN7</t>
  </si>
  <si>
    <t>Provozní vlivy</t>
  </si>
  <si>
    <t>072103001</t>
  </si>
  <si>
    <t>Projednání DIO a zajištění DIR komunikace II.a III. třídy</t>
  </si>
  <si>
    <t>1145921647</t>
  </si>
  <si>
    <t>https://podminky.urs.cz/item/CS_URS_2024_01/072103001</t>
  </si>
  <si>
    <t>"práce za omezeného provozu na silnici II/201" 1</t>
  </si>
  <si>
    <t>VRN9</t>
  </si>
  <si>
    <t>Ostatní náklady</t>
  </si>
  <si>
    <t>091003000</t>
  </si>
  <si>
    <t>Ostatní náklady bez rozlišení</t>
  </si>
  <si>
    <t>-1152444105</t>
  </si>
  <si>
    <t>https://podminky.urs.cz/item/CS_URS_2024_01/091003000</t>
  </si>
  <si>
    <t>"příprava staveniště" 1</t>
  </si>
  <si>
    <t>902 - VRN - OBEC BROUMOV</t>
  </si>
  <si>
    <t>"výstražné a informační tabule" 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</si>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</sst>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7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3107342" TargetMode="External" /><Relationship Id="rId2" Type="http://schemas.openxmlformats.org/officeDocument/2006/relationships/hyperlink" Target="https://podminky.urs.cz/item/CS_URS_2024_01/113154234" TargetMode="External" /><Relationship Id="rId3" Type="http://schemas.openxmlformats.org/officeDocument/2006/relationships/hyperlink" Target="https://podminky.urs.cz/item/CS_URS_2024_01/113154334" TargetMode="External" /><Relationship Id="rId4" Type="http://schemas.openxmlformats.org/officeDocument/2006/relationships/hyperlink" Target="https://podminky.urs.cz/item/CS_URS_2024_01/113154364" TargetMode="External" /><Relationship Id="rId5" Type="http://schemas.openxmlformats.org/officeDocument/2006/relationships/hyperlink" Target="https://podminky.urs.cz/item/CS_URS_2024_01/565135101" TargetMode="External" /><Relationship Id="rId6" Type="http://schemas.openxmlformats.org/officeDocument/2006/relationships/hyperlink" Target="https://podminky.urs.cz/item/CS_URS_2024_01/566301111" TargetMode="External" /><Relationship Id="rId7" Type="http://schemas.openxmlformats.org/officeDocument/2006/relationships/hyperlink" Target="https://podminky.urs.cz/item/CS_URS_2024_01/569921133" TargetMode="External" /><Relationship Id="rId8" Type="http://schemas.openxmlformats.org/officeDocument/2006/relationships/hyperlink" Target="https://podminky.urs.cz/item/CS_URS_2024_01/572531121" TargetMode="External" /><Relationship Id="rId9" Type="http://schemas.openxmlformats.org/officeDocument/2006/relationships/hyperlink" Target="https://podminky.urs.cz/item/CS_URS_2024_01/573191111" TargetMode="External" /><Relationship Id="rId10" Type="http://schemas.openxmlformats.org/officeDocument/2006/relationships/hyperlink" Target="https://podminky.urs.cz/item/CS_URS_2024_01/573211107" TargetMode="External" /><Relationship Id="rId11" Type="http://schemas.openxmlformats.org/officeDocument/2006/relationships/hyperlink" Target="https://podminky.urs.cz/item/CS_URS_2024_01/573211108" TargetMode="External" /><Relationship Id="rId12" Type="http://schemas.openxmlformats.org/officeDocument/2006/relationships/hyperlink" Target="https://podminky.urs.cz/item/CS_URS_2024_01/577144141" TargetMode="External" /><Relationship Id="rId13" Type="http://schemas.openxmlformats.org/officeDocument/2006/relationships/hyperlink" Target="https://podminky.urs.cz/item/CS_URS_2024_01/577155142" TargetMode="External" /><Relationship Id="rId14" Type="http://schemas.openxmlformats.org/officeDocument/2006/relationships/hyperlink" Target="https://podminky.urs.cz/item/CS_URS_2024_01/913121111" TargetMode="External" /><Relationship Id="rId15" Type="http://schemas.openxmlformats.org/officeDocument/2006/relationships/hyperlink" Target="https://podminky.urs.cz/item/CS_URS_2024_01/913121211" TargetMode="External" /><Relationship Id="rId16" Type="http://schemas.openxmlformats.org/officeDocument/2006/relationships/hyperlink" Target="https://podminky.urs.cz/item/CS_URS_2024_01/913311111" TargetMode="External" /><Relationship Id="rId17" Type="http://schemas.openxmlformats.org/officeDocument/2006/relationships/hyperlink" Target="https://podminky.urs.cz/item/CS_URS_2024_01/913311211" TargetMode="External" /><Relationship Id="rId18" Type="http://schemas.openxmlformats.org/officeDocument/2006/relationships/hyperlink" Target="https://podminky.urs.cz/item/CS_URS_2024_01/915211112" TargetMode="External" /><Relationship Id="rId19" Type="http://schemas.openxmlformats.org/officeDocument/2006/relationships/hyperlink" Target="https://podminky.urs.cz/item/CS_URS_2024_01/915211122" TargetMode="External" /><Relationship Id="rId20" Type="http://schemas.openxmlformats.org/officeDocument/2006/relationships/hyperlink" Target="https://podminky.urs.cz/item/CS_URS_2024_01/915221112" TargetMode="External" /><Relationship Id="rId21" Type="http://schemas.openxmlformats.org/officeDocument/2006/relationships/hyperlink" Target="https://podminky.urs.cz/item/CS_URS_2024_01/915221122" TargetMode="External" /><Relationship Id="rId22" Type="http://schemas.openxmlformats.org/officeDocument/2006/relationships/hyperlink" Target="https://podminky.urs.cz/item/CS_URS_2024_01/915231112" TargetMode="External" /><Relationship Id="rId23" Type="http://schemas.openxmlformats.org/officeDocument/2006/relationships/hyperlink" Target="https://podminky.urs.cz/item/CS_URS_2024_01/915611111" TargetMode="External" /><Relationship Id="rId24" Type="http://schemas.openxmlformats.org/officeDocument/2006/relationships/hyperlink" Target="https://podminky.urs.cz/item/CS_URS_2024_01/915621111" TargetMode="External" /><Relationship Id="rId25" Type="http://schemas.openxmlformats.org/officeDocument/2006/relationships/hyperlink" Target="https://podminky.urs.cz/item/CS_URS_2024_01/919721295" TargetMode="External" /><Relationship Id="rId26" Type="http://schemas.openxmlformats.org/officeDocument/2006/relationships/hyperlink" Target="https://podminky.urs.cz/item/CS_URS_2024_01/919731123" TargetMode="External" /><Relationship Id="rId27" Type="http://schemas.openxmlformats.org/officeDocument/2006/relationships/hyperlink" Target="https://podminky.urs.cz/item/CS_URS_2024_01/919732211" TargetMode="External" /><Relationship Id="rId28" Type="http://schemas.openxmlformats.org/officeDocument/2006/relationships/hyperlink" Target="https://podminky.urs.cz/item/CS_URS_2024_01/919735112" TargetMode="External" /><Relationship Id="rId29" Type="http://schemas.openxmlformats.org/officeDocument/2006/relationships/hyperlink" Target="https://podminky.urs.cz/item/CS_URS_2024_01/919735113" TargetMode="External" /><Relationship Id="rId30" Type="http://schemas.openxmlformats.org/officeDocument/2006/relationships/hyperlink" Target="https://podminky.urs.cz/item/CS_URS_2024_01/938908411" TargetMode="External" /><Relationship Id="rId31" Type="http://schemas.openxmlformats.org/officeDocument/2006/relationships/hyperlink" Target="https://podminky.urs.cz/item/CS_URS_2024_01/938909311" TargetMode="External" /><Relationship Id="rId32" Type="http://schemas.openxmlformats.org/officeDocument/2006/relationships/hyperlink" Target="https://podminky.urs.cz/item/CS_URS_2024_01/938909611" TargetMode="External" /><Relationship Id="rId33" Type="http://schemas.openxmlformats.org/officeDocument/2006/relationships/hyperlink" Target="https://podminky.urs.cz/item/CS_URS_2024_01/966006211" TargetMode="External" /><Relationship Id="rId34" Type="http://schemas.openxmlformats.org/officeDocument/2006/relationships/hyperlink" Target="https://podminky.urs.cz/item/CS_URS_2024_01/997221551" TargetMode="External" /><Relationship Id="rId35" Type="http://schemas.openxmlformats.org/officeDocument/2006/relationships/hyperlink" Target="https://podminky.urs.cz/item/CS_URS_2024_01/997221559" TargetMode="External" /><Relationship Id="rId36" Type="http://schemas.openxmlformats.org/officeDocument/2006/relationships/hyperlink" Target="https://podminky.urs.cz/item/CS_URS_2024_01/997221561" TargetMode="External" /><Relationship Id="rId37" Type="http://schemas.openxmlformats.org/officeDocument/2006/relationships/hyperlink" Target="https://podminky.urs.cz/item/CS_URS_2024_01/997221569" TargetMode="External" /><Relationship Id="rId38" Type="http://schemas.openxmlformats.org/officeDocument/2006/relationships/hyperlink" Target="https://podminky.urs.cz/item/CS_URS_2024_01/997221611" TargetMode="External" /><Relationship Id="rId39" Type="http://schemas.openxmlformats.org/officeDocument/2006/relationships/hyperlink" Target="https://podminky.urs.cz/item/CS_URS_2024_01/997221873" TargetMode="External" /><Relationship Id="rId40" Type="http://schemas.openxmlformats.org/officeDocument/2006/relationships/hyperlink" Target="https://podminky.urs.cz/item/CS_URS_2024_01/997221875" TargetMode="External" /><Relationship Id="rId41" Type="http://schemas.openxmlformats.org/officeDocument/2006/relationships/hyperlink" Target="https://podminky.urs.cz/item/CS_URS_2024_01/998225111" TargetMode="External" /><Relationship Id="rId4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2101101" TargetMode="External" /><Relationship Id="rId2" Type="http://schemas.openxmlformats.org/officeDocument/2006/relationships/hyperlink" Target="https://podminky.urs.cz/item/CS_URS_2024_01/112251101" TargetMode="External" /><Relationship Id="rId3" Type="http://schemas.openxmlformats.org/officeDocument/2006/relationships/hyperlink" Target="https://podminky.urs.cz/item/CS_URS_2024_01/113107166" TargetMode="External" /><Relationship Id="rId4" Type="http://schemas.openxmlformats.org/officeDocument/2006/relationships/hyperlink" Target="https://podminky.urs.cz/item/CS_URS_2024_01/113107182" TargetMode="External" /><Relationship Id="rId5" Type="http://schemas.openxmlformats.org/officeDocument/2006/relationships/hyperlink" Target="https://podminky.urs.cz/item/CS_URS_2024_01/113154124" TargetMode="External" /><Relationship Id="rId6" Type="http://schemas.openxmlformats.org/officeDocument/2006/relationships/hyperlink" Target="https://podminky.urs.cz/item/CS_URS_2024_01/121151104" TargetMode="External" /><Relationship Id="rId7" Type="http://schemas.openxmlformats.org/officeDocument/2006/relationships/hyperlink" Target="https://podminky.urs.cz/item/CS_URS_2024_01/122452203" TargetMode="External" /><Relationship Id="rId8" Type="http://schemas.openxmlformats.org/officeDocument/2006/relationships/hyperlink" Target="https://podminky.urs.cz/item/CS_URS_2024_01/162201401" TargetMode="External" /><Relationship Id="rId9" Type="http://schemas.openxmlformats.org/officeDocument/2006/relationships/hyperlink" Target="https://podminky.urs.cz/item/CS_URS_2024_01/162201411" TargetMode="External" /><Relationship Id="rId10" Type="http://schemas.openxmlformats.org/officeDocument/2006/relationships/hyperlink" Target="https://podminky.urs.cz/item/CS_URS_2024_01/162201421" TargetMode="External" /><Relationship Id="rId11" Type="http://schemas.openxmlformats.org/officeDocument/2006/relationships/hyperlink" Target="https://podminky.urs.cz/item/CS_URS_2024_01/162301931" TargetMode="External" /><Relationship Id="rId12" Type="http://schemas.openxmlformats.org/officeDocument/2006/relationships/hyperlink" Target="https://podminky.urs.cz/item/CS_URS_2024_01/162301951" TargetMode="External" /><Relationship Id="rId13" Type="http://schemas.openxmlformats.org/officeDocument/2006/relationships/hyperlink" Target="https://podminky.urs.cz/item/CS_URS_2024_01/162301971" TargetMode="External" /><Relationship Id="rId14" Type="http://schemas.openxmlformats.org/officeDocument/2006/relationships/hyperlink" Target="https://podminky.urs.cz/item/CS_URS_2024_01/162351103" TargetMode="External" /><Relationship Id="rId15" Type="http://schemas.openxmlformats.org/officeDocument/2006/relationships/hyperlink" Target="https://podminky.urs.cz/item/CS_URS_2024_01/162651112" TargetMode="External" /><Relationship Id="rId16" Type="http://schemas.openxmlformats.org/officeDocument/2006/relationships/hyperlink" Target="https://podminky.urs.cz/item/CS_URS_2024_01/162751137" TargetMode="External" /><Relationship Id="rId17" Type="http://schemas.openxmlformats.org/officeDocument/2006/relationships/hyperlink" Target="https://podminky.urs.cz/item/CS_URS_2024_01/162751139" TargetMode="External" /><Relationship Id="rId18" Type="http://schemas.openxmlformats.org/officeDocument/2006/relationships/hyperlink" Target="https://podminky.urs.cz/item/CS_URS_2024_01/167151101" TargetMode="External" /><Relationship Id="rId19" Type="http://schemas.openxmlformats.org/officeDocument/2006/relationships/hyperlink" Target="https://podminky.urs.cz/item/CS_URS_2024_01/167151102" TargetMode="External" /><Relationship Id="rId20" Type="http://schemas.openxmlformats.org/officeDocument/2006/relationships/hyperlink" Target="https://podminky.urs.cz/item/CS_URS_2024_01/171152111" TargetMode="External" /><Relationship Id="rId21" Type="http://schemas.openxmlformats.org/officeDocument/2006/relationships/hyperlink" Target="https://podminky.urs.cz/item/CS_URS_2024_01/171201231" TargetMode="External" /><Relationship Id="rId22" Type="http://schemas.openxmlformats.org/officeDocument/2006/relationships/hyperlink" Target="https://podminky.urs.cz/item/CS_URS_2024_01/171251101" TargetMode="External" /><Relationship Id="rId23" Type="http://schemas.openxmlformats.org/officeDocument/2006/relationships/hyperlink" Target="https://podminky.urs.cz/item/CS_URS_2024_01/171251201" TargetMode="External" /><Relationship Id="rId24" Type="http://schemas.openxmlformats.org/officeDocument/2006/relationships/hyperlink" Target="https://podminky.urs.cz/item/CS_URS_2024_01/181252305" TargetMode="External" /><Relationship Id="rId25" Type="http://schemas.openxmlformats.org/officeDocument/2006/relationships/hyperlink" Target="https://podminky.urs.cz/item/CS_URS_2024_01/181411122" TargetMode="External" /><Relationship Id="rId26" Type="http://schemas.openxmlformats.org/officeDocument/2006/relationships/hyperlink" Target="https://podminky.urs.cz/item/CS_URS_2024_01/182251101" TargetMode="External" /><Relationship Id="rId27" Type="http://schemas.openxmlformats.org/officeDocument/2006/relationships/hyperlink" Target="https://podminky.urs.cz/item/CS_URS_2024_01/182351023" TargetMode="External" /><Relationship Id="rId28" Type="http://schemas.openxmlformats.org/officeDocument/2006/relationships/hyperlink" Target="https://podminky.urs.cz/item/CS_URS_2024_01/564831011" TargetMode="External" /><Relationship Id="rId29" Type="http://schemas.openxmlformats.org/officeDocument/2006/relationships/hyperlink" Target="https://podminky.urs.cz/item/CS_URS_2024_01/564841012" TargetMode="External" /><Relationship Id="rId30" Type="http://schemas.openxmlformats.org/officeDocument/2006/relationships/hyperlink" Target="https://podminky.urs.cz/item/CS_URS_2024_01/564851111" TargetMode="External" /><Relationship Id="rId31" Type="http://schemas.openxmlformats.org/officeDocument/2006/relationships/hyperlink" Target="https://podminky.urs.cz/item/CS_URS_2024_01/565135121" TargetMode="External" /><Relationship Id="rId32" Type="http://schemas.openxmlformats.org/officeDocument/2006/relationships/hyperlink" Target="https://podminky.urs.cz/item/CS_URS_2024_01/567142111" TargetMode="External" /><Relationship Id="rId33" Type="http://schemas.openxmlformats.org/officeDocument/2006/relationships/hyperlink" Target="https://podminky.urs.cz/item/CS_URS_2024_01/569903311" TargetMode="External" /><Relationship Id="rId34" Type="http://schemas.openxmlformats.org/officeDocument/2006/relationships/hyperlink" Target="https://podminky.urs.cz/item/CS_URS_2024_01/569931132" TargetMode="External" /><Relationship Id="rId35" Type="http://schemas.openxmlformats.org/officeDocument/2006/relationships/hyperlink" Target="https://podminky.urs.cz/item/CS_URS_2024_01/573211107" TargetMode="External" /><Relationship Id="rId36" Type="http://schemas.openxmlformats.org/officeDocument/2006/relationships/hyperlink" Target="https://podminky.urs.cz/item/CS_URS_2024_01/573211108" TargetMode="External" /><Relationship Id="rId37" Type="http://schemas.openxmlformats.org/officeDocument/2006/relationships/hyperlink" Target="https://podminky.urs.cz/item/CS_URS_2024_01/577144141" TargetMode="External" /><Relationship Id="rId38" Type="http://schemas.openxmlformats.org/officeDocument/2006/relationships/hyperlink" Target="https://podminky.urs.cz/item/CS_URS_2024_01/577155142" TargetMode="External" /><Relationship Id="rId39" Type="http://schemas.openxmlformats.org/officeDocument/2006/relationships/hyperlink" Target="https://podminky.urs.cz/item/CS_URS_2024_01/581121215" TargetMode="External" /><Relationship Id="rId40" Type="http://schemas.openxmlformats.org/officeDocument/2006/relationships/hyperlink" Target="https://podminky.urs.cz/item/CS_URS_2024_01/913121111" TargetMode="External" /><Relationship Id="rId41" Type="http://schemas.openxmlformats.org/officeDocument/2006/relationships/hyperlink" Target="https://podminky.urs.cz/item/CS_URS_2024_01/913121211" TargetMode="External" /><Relationship Id="rId42" Type="http://schemas.openxmlformats.org/officeDocument/2006/relationships/hyperlink" Target="https://podminky.urs.cz/item/CS_URS_2024_01/913311111" TargetMode="External" /><Relationship Id="rId43" Type="http://schemas.openxmlformats.org/officeDocument/2006/relationships/hyperlink" Target="https://podminky.urs.cz/item/CS_URS_2024_01/913311211" TargetMode="External" /><Relationship Id="rId44" Type="http://schemas.openxmlformats.org/officeDocument/2006/relationships/hyperlink" Target="https://podminky.urs.cz/item/CS_URS_2024_01/914111111" TargetMode="External" /><Relationship Id="rId45" Type="http://schemas.openxmlformats.org/officeDocument/2006/relationships/hyperlink" Target="https://podminky.urs.cz/item/CS_URS_2024_01/914111121" TargetMode="External" /><Relationship Id="rId46" Type="http://schemas.openxmlformats.org/officeDocument/2006/relationships/hyperlink" Target="https://podminky.urs.cz/item/CS_URS_2024_01/914511112" TargetMode="External" /><Relationship Id="rId47" Type="http://schemas.openxmlformats.org/officeDocument/2006/relationships/hyperlink" Target="https://podminky.urs.cz/item/CS_URS_2024_01/915211112" TargetMode="External" /><Relationship Id="rId48" Type="http://schemas.openxmlformats.org/officeDocument/2006/relationships/hyperlink" Target="https://podminky.urs.cz/item/CS_URS_2024_01/915231112" TargetMode="External" /><Relationship Id="rId49" Type="http://schemas.openxmlformats.org/officeDocument/2006/relationships/hyperlink" Target="https://podminky.urs.cz/item/CS_URS_2024_01/915611111" TargetMode="External" /><Relationship Id="rId50" Type="http://schemas.openxmlformats.org/officeDocument/2006/relationships/hyperlink" Target="https://podminky.urs.cz/item/CS_URS_2024_01/915621111" TargetMode="External" /><Relationship Id="rId51" Type="http://schemas.openxmlformats.org/officeDocument/2006/relationships/hyperlink" Target="https://podminky.urs.cz/item/CS_URS_2024_01/916241113" TargetMode="External" /><Relationship Id="rId52" Type="http://schemas.openxmlformats.org/officeDocument/2006/relationships/hyperlink" Target="https://podminky.urs.cz/item/CS_URS_2024_01/916991121" TargetMode="External" /><Relationship Id="rId53" Type="http://schemas.openxmlformats.org/officeDocument/2006/relationships/hyperlink" Target="https://podminky.urs.cz/item/CS_URS_2024_01/919731123" TargetMode="External" /><Relationship Id="rId54" Type="http://schemas.openxmlformats.org/officeDocument/2006/relationships/hyperlink" Target="https://podminky.urs.cz/item/CS_URS_2024_01/919732211" TargetMode="External" /><Relationship Id="rId55" Type="http://schemas.openxmlformats.org/officeDocument/2006/relationships/hyperlink" Target="https://podminky.urs.cz/item/CS_URS_2024_01/919735113" TargetMode="External" /><Relationship Id="rId56" Type="http://schemas.openxmlformats.org/officeDocument/2006/relationships/hyperlink" Target="https://podminky.urs.cz/item/CS_URS_2024_01/938908411" TargetMode="External" /><Relationship Id="rId57" Type="http://schemas.openxmlformats.org/officeDocument/2006/relationships/hyperlink" Target="https://podminky.urs.cz/item/CS_URS_2024_01/938909311" TargetMode="External" /><Relationship Id="rId58" Type="http://schemas.openxmlformats.org/officeDocument/2006/relationships/hyperlink" Target="https://podminky.urs.cz/item/CS_URS_2024_01/966006132" TargetMode="External" /><Relationship Id="rId59" Type="http://schemas.openxmlformats.org/officeDocument/2006/relationships/hyperlink" Target="https://podminky.urs.cz/item/CS_URS_2024_01/966006211" TargetMode="External" /><Relationship Id="rId60" Type="http://schemas.openxmlformats.org/officeDocument/2006/relationships/hyperlink" Target="https://podminky.urs.cz/item/CS_URS_2024_01/966008112" TargetMode="External" /><Relationship Id="rId61" Type="http://schemas.openxmlformats.org/officeDocument/2006/relationships/hyperlink" Target="https://podminky.urs.cz/item/CS_URS_2024_01/966008311" TargetMode="External" /><Relationship Id="rId62" Type="http://schemas.openxmlformats.org/officeDocument/2006/relationships/hyperlink" Target="https://podminky.urs.cz/item/CS_URS_2024_01/997221551" TargetMode="External" /><Relationship Id="rId63" Type="http://schemas.openxmlformats.org/officeDocument/2006/relationships/hyperlink" Target="https://podminky.urs.cz/item/CS_URS_2024_01/997221559" TargetMode="External" /><Relationship Id="rId64" Type="http://schemas.openxmlformats.org/officeDocument/2006/relationships/hyperlink" Target="https://podminky.urs.cz/item/CS_URS_2024_01/997221561" TargetMode="External" /><Relationship Id="rId65" Type="http://schemas.openxmlformats.org/officeDocument/2006/relationships/hyperlink" Target="https://podminky.urs.cz/item/CS_URS_2024_01/997221569" TargetMode="External" /><Relationship Id="rId66" Type="http://schemas.openxmlformats.org/officeDocument/2006/relationships/hyperlink" Target="https://podminky.urs.cz/item/CS_URS_2024_01/997221571" TargetMode="External" /><Relationship Id="rId67" Type="http://schemas.openxmlformats.org/officeDocument/2006/relationships/hyperlink" Target="https://podminky.urs.cz/item/CS_URS_2024_01/997221579" TargetMode="External" /><Relationship Id="rId68" Type="http://schemas.openxmlformats.org/officeDocument/2006/relationships/hyperlink" Target="https://podminky.urs.cz/item/CS_URS_2024_01/997221611" TargetMode="External" /><Relationship Id="rId69" Type="http://schemas.openxmlformats.org/officeDocument/2006/relationships/hyperlink" Target="https://podminky.urs.cz/item/CS_URS_2024_01/997221861" TargetMode="External" /><Relationship Id="rId70" Type="http://schemas.openxmlformats.org/officeDocument/2006/relationships/hyperlink" Target="https://podminky.urs.cz/item/CS_URS_2024_01/997221873" TargetMode="External" /><Relationship Id="rId71" Type="http://schemas.openxmlformats.org/officeDocument/2006/relationships/hyperlink" Target="https://podminky.urs.cz/item/CS_URS_2024_01/997221875" TargetMode="External" /><Relationship Id="rId72" Type="http://schemas.openxmlformats.org/officeDocument/2006/relationships/hyperlink" Target="https://podminky.urs.cz/item/CS_URS_2024_01/998225111" TargetMode="External" /><Relationship Id="rId73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3106134" TargetMode="External" /><Relationship Id="rId2" Type="http://schemas.openxmlformats.org/officeDocument/2006/relationships/hyperlink" Target="https://podminky.urs.cz/item/CS_URS_2024_01/113107166" TargetMode="External" /><Relationship Id="rId3" Type="http://schemas.openxmlformats.org/officeDocument/2006/relationships/hyperlink" Target="https://podminky.urs.cz/item/CS_URS_2024_01/113107182" TargetMode="External" /><Relationship Id="rId4" Type="http://schemas.openxmlformats.org/officeDocument/2006/relationships/hyperlink" Target="https://podminky.urs.cz/item/CS_URS_2024_01/113154124" TargetMode="External" /><Relationship Id="rId5" Type="http://schemas.openxmlformats.org/officeDocument/2006/relationships/hyperlink" Target="https://podminky.urs.cz/item/CS_URS_2024_01/113202111" TargetMode="External" /><Relationship Id="rId6" Type="http://schemas.openxmlformats.org/officeDocument/2006/relationships/hyperlink" Target="https://podminky.urs.cz/item/CS_URS_2024_01/121151104" TargetMode="External" /><Relationship Id="rId7" Type="http://schemas.openxmlformats.org/officeDocument/2006/relationships/hyperlink" Target="https://podminky.urs.cz/item/CS_URS_2024_01/122452513" TargetMode="External" /><Relationship Id="rId8" Type="http://schemas.openxmlformats.org/officeDocument/2006/relationships/hyperlink" Target="https://podminky.urs.cz/item/CS_URS_2024_01/162351103" TargetMode="External" /><Relationship Id="rId9" Type="http://schemas.openxmlformats.org/officeDocument/2006/relationships/hyperlink" Target="https://podminky.urs.cz/item/CS_URS_2024_01/162651112" TargetMode="External" /><Relationship Id="rId10" Type="http://schemas.openxmlformats.org/officeDocument/2006/relationships/hyperlink" Target="https://podminky.urs.cz/item/CS_URS_2024_01/162751137" TargetMode="External" /><Relationship Id="rId11" Type="http://schemas.openxmlformats.org/officeDocument/2006/relationships/hyperlink" Target="https://podminky.urs.cz/item/CS_URS_2024_01/162751139" TargetMode="External" /><Relationship Id="rId12" Type="http://schemas.openxmlformats.org/officeDocument/2006/relationships/hyperlink" Target="https://podminky.urs.cz/item/CS_URS_2024_01/167151101" TargetMode="External" /><Relationship Id="rId13" Type="http://schemas.openxmlformats.org/officeDocument/2006/relationships/hyperlink" Target="https://podminky.urs.cz/item/CS_URS_2024_01/167151102" TargetMode="External" /><Relationship Id="rId14" Type="http://schemas.openxmlformats.org/officeDocument/2006/relationships/hyperlink" Target="https://podminky.urs.cz/item/CS_URS_2024_01/171201231" TargetMode="External" /><Relationship Id="rId15" Type="http://schemas.openxmlformats.org/officeDocument/2006/relationships/hyperlink" Target="https://podminky.urs.cz/item/CS_URS_2024_01/171251101" TargetMode="External" /><Relationship Id="rId16" Type="http://schemas.openxmlformats.org/officeDocument/2006/relationships/hyperlink" Target="https://podminky.urs.cz/item/CS_URS_2024_01/171251201" TargetMode="External" /><Relationship Id="rId17" Type="http://schemas.openxmlformats.org/officeDocument/2006/relationships/hyperlink" Target="https://podminky.urs.cz/item/CS_URS_2024_01/181252305" TargetMode="External" /><Relationship Id="rId18" Type="http://schemas.openxmlformats.org/officeDocument/2006/relationships/hyperlink" Target="https://podminky.urs.cz/item/CS_URS_2024_01/181411122" TargetMode="External" /><Relationship Id="rId19" Type="http://schemas.openxmlformats.org/officeDocument/2006/relationships/hyperlink" Target="https://podminky.urs.cz/item/CS_URS_2024_01/182251101" TargetMode="External" /><Relationship Id="rId20" Type="http://schemas.openxmlformats.org/officeDocument/2006/relationships/hyperlink" Target="https://podminky.urs.cz/item/CS_URS_2024_01/182351023" TargetMode="External" /><Relationship Id="rId21" Type="http://schemas.openxmlformats.org/officeDocument/2006/relationships/hyperlink" Target="https://podminky.urs.cz/item/CS_URS_2024_01/564831011" TargetMode="External" /><Relationship Id="rId22" Type="http://schemas.openxmlformats.org/officeDocument/2006/relationships/hyperlink" Target="https://podminky.urs.cz/item/CS_URS_2024_01/564841012" TargetMode="External" /><Relationship Id="rId23" Type="http://schemas.openxmlformats.org/officeDocument/2006/relationships/hyperlink" Target="https://podminky.urs.cz/item/CS_URS_2024_01/564851111" TargetMode="External" /><Relationship Id="rId24" Type="http://schemas.openxmlformats.org/officeDocument/2006/relationships/hyperlink" Target="https://podminky.urs.cz/item/CS_URS_2024_01/565135121" TargetMode="External" /><Relationship Id="rId25" Type="http://schemas.openxmlformats.org/officeDocument/2006/relationships/hyperlink" Target="https://podminky.urs.cz/item/CS_URS_2024_01/567142111" TargetMode="External" /><Relationship Id="rId26" Type="http://schemas.openxmlformats.org/officeDocument/2006/relationships/hyperlink" Target="https://podminky.urs.cz/item/CS_URS_2024_01/569903311" TargetMode="External" /><Relationship Id="rId27" Type="http://schemas.openxmlformats.org/officeDocument/2006/relationships/hyperlink" Target="https://podminky.urs.cz/item/CS_URS_2024_01/569931132" TargetMode="External" /><Relationship Id="rId28" Type="http://schemas.openxmlformats.org/officeDocument/2006/relationships/hyperlink" Target="https://podminky.urs.cz/item/CS_URS_2024_01/573211107" TargetMode="External" /><Relationship Id="rId29" Type="http://schemas.openxmlformats.org/officeDocument/2006/relationships/hyperlink" Target="https://podminky.urs.cz/item/CS_URS_2024_01/573211108" TargetMode="External" /><Relationship Id="rId30" Type="http://schemas.openxmlformats.org/officeDocument/2006/relationships/hyperlink" Target="https://podminky.urs.cz/item/CS_URS_2024_01/577144141" TargetMode="External" /><Relationship Id="rId31" Type="http://schemas.openxmlformats.org/officeDocument/2006/relationships/hyperlink" Target="https://podminky.urs.cz/item/CS_URS_2024_01/577155142" TargetMode="External" /><Relationship Id="rId32" Type="http://schemas.openxmlformats.org/officeDocument/2006/relationships/hyperlink" Target="https://podminky.urs.cz/item/CS_URS_2024_01/581121215" TargetMode="External" /><Relationship Id="rId33" Type="http://schemas.openxmlformats.org/officeDocument/2006/relationships/hyperlink" Target="https://podminky.urs.cz/item/CS_URS_2024_01/596211110" TargetMode="External" /><Relationship Id="rId34" Type="http://schemas.openxmlformats.org/officeDocument/2006/relationships/hyperlink" Target="https://podminky.urs.cz/item/CS_URS_2024_01/913121111" TargetMode="External" /><Relationship Id="rId35" Type="http://schemas.openxmlformats.org/officeDocument/2006/relationships/hyperlink" Target="https://podminky.urs.cz/item/CS_URS_2024_01/913121211" TargetMode="External" /><Relationship Id="rId36" Type="http://schemas.openxmlformats.org/officeDocument/2006/relationships/hyperlink" Target="https://podminky.urs.cz/item/CS_URS_2024_01/913311111" TargetMode="External" /><Relationship Id="rId37" Type="http://schemas.openxmlformats.org/officeDocument/2006/relationships/hyperlink" Target="https://podminky.urs.cz/item/CS_URS_2024_01/913311211" TargetMode="External" /><Relationship Id="rId38" Type="http://schemas.openxmlformats.org/officeDocument/2006/relationships/hyperlink" Target="https://podminky.urs.cz/item/CS_URS_2024_01/914111111" TargetMode="External" /><Relationship Id="rId39" Type="http://schemas.openxmlformats.org/officeDocument/2006/relationships/hyperlink" Target="https://podminky.urs.cz/item/CS_URS_2024_01/914511112" TargetMode="External" /><Relationship Id="rId40" Type="http://schemas.openxmlformats.org/officeDocument/2006/relationships/hyperlink" Target="https://podminky.urs.cz/item/CS_URS_2024_01/915211112" TargetMode="External" /><Relationship Id="rId41" Type="http://schemas.openxmlformats.org/officeDocument/2006/relationships/hyperlink" Target="https://podminky.urs.cz/item/CS_URS_2024_01/915231112" TargetMode="External" /><Relationship Id="rId42" Type="http://schemas.openxmlformats.org/officeDocument/2006/relationships/hyperlink" Target="https://podminky.urs.cz/item/CS_URS_2024_01/915611111" TargetMode="External" /><Relationship Id="rId43" Type="http://schemas.openxmlformats.org/officeDocument/2006/relationships/hyperlink" Target="https://podminky.urs.cz/item/CS_URS_2024_01/915621111" TargetMode="External" /><Relationship Id="rId44" Type="http://schemas.openxmlformats.org/officeDocument/2006/relationships/hyperlink" Target="https://podminky.urs.cz/item/CS_URS_2024_01/916131213" TargetMode="External" /><Relationship Id="rId45" Type="http://schemas.openxmlformats.org/officeDocument/2006/relationships/hyperlink" Target="https://podminky.urs.cz/item/CS_URS_2024_01/916241113" TargetMode="External" /><Relationship Id="rId46" Type="http://schemas.openxmlformats.org/officeDocument/2006/relationships/hyperlink" Target="https://podminky.urs.cz/item/CS_URS_2024_01/916991121" TargetMode="External" /><Relationship Id="rId47" Type="http://schemas.openxmlformats.org/officeDocument/2006/relationships/hyperlink" Target="https://podminky.urs.cz/item/CS_URS_2024_01/919731123" TargetMode="External" /><Relationship Id="rId48" Type="http://schemas.openxmlformats.org/officeDocument/2006/relationships/hyperlink" Target="https://podminky.urs.cz/item/CS_URS_2024_01/919732211" TargetMode="External" /><Relationship Id="rId49" Type="http://schemas.openxmlformats.org/officeDocument/2006/relationships/hyperlink" Target="https://podminky.urs.cz/item/CS_URS_2024_01/919735113" TargetMode="External" /><Relationship Id="rId50" Type="http://schemas.openxmlformats.org/officeDocument/2006/relationships/hyperlink" Target="https://podminky.urs.cz/item/CS_URS_2024_01/938908411" TargetMode="External" /><Relationship Id="rId51" Type="http://schemas.openxmlformats.org/officeDocument/2006/relationships/hyperlink" Target="https://podminky.urs.cz/item/CS_URS_2024_01/938909311" TargetMode="External" /><Relationship Id="rId52" Type="http://schemas.openxmlformats.org/officeDocument/2006/relationships/hyperlink" Target="https://podminky.urs.cz/item/CS_URS_2024_01/979054451" TargetMode="External" /><Relationship Id="rId53" Type="http://schemas.openxmlformats.org/officeDocument/2006/relationships/hyperlink" Target="https://podminky.urs.cz/item/CS_URS_2024_01/997221551" TargetMode="External" /><Relationship Id="rId54" Type="http://schemas.openxmlformats.org/officeDocument/2006/relationships/hyperlink" Target="https://podminky.urs.cz/item/CS_URS_2024_01/997221559" TargetMode="External" /><Relationship Id="rId55" Type="http://schemas.openxmlformats.org/officeDocument/2006/relationships/hyperlink" Target="https://podminky.urs.cz/item/CS_URS_2024_01/997221561" TargetMode="External" /><Relationship Id="rId56" Type="http://schemas.openxmlformats.org/officeDocument/2006/relationships/hyperlink" Target="https://podminky.urs.cz/item/CS_URS_2024_01/997221569" TargetMode="External" /><Relationship Id="rId57" Type="http://schemas.openxmlformats.org/officeDocument/2006/relationships/hyperlink" Target="https://podminky.urs.cz/item/CS_URS_2024_01/997221611" TargetMode="External" /><Relationship Id="rId58" Type="http://schemas.openxmlformats.org/officeDocument/2006/relationships/hyperlink" Target="https://podminky.urs.cz/item/CS_URS_2024_01/997221873" TargetMode="External" /><Relationship Id="rId59" Type="http://schemas.openxmlformats.org/officeDocument/2006/relationships/hyperlink" Target="https://podminky.urs.cz/item/CS_URS_2024_01/997221875" TargetMode="External" /><Relationship Id="rId60" Type="http://schemas.openxmlformats.org/officeDocument/2006/relationships/hyperlink" Target="https://podminky.urs.cz/item/CS_URS_2024_01/998225111" TargetMode="External" /><Relationship Id="rId6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1251101" TargetMode="External" /><Relationship Id="rId2" Type="http://schemas.openxmlformats.org/officeDocument/2006/relationships/hyperlink" Target="https://podminky.urs.cz/item/CS_URS_2024_01/112155315" TargetMode="External" /><Relationship Id="rId3" Type="http://schemas.openxmlformats.org/officeDocument/2006/relationships/hyperlink" Target="https://podminky.urs.cz/item/CS_URS_2024_01/113106134" TargetMode="External" /><Relationship Id="rId4" Type="http://schemas.openxmlformats.org/officeDocument/2006/relationships/hyperlink" Target="https://podminky.urs.cz/item/CS_URS_2024_01/113106185" TargetMode="External" /><Relationship Id="rId5" Type="http://schemas.openxmlformats.org/officeDocument/2006/relationships/hyperlink" Target="https://podminky.urs.cz/item/CS_URS_2024_01/113107226" TargetMode="External" /><Relationship Id="rId6" Type="http://schemas.openxmlformats.org/officeDocument/2006/relationships/hyperlink" Target="https://podminky.urs.cz/item/CS_URS_2024_01/113107242" TargetMode="External" /><Relationship Id="rId7" Type="http://schemas.openxmlformats.org/officeDocument/2006/relationships/hyperlink" Target="https://podminky.urs.cz/item/CS_URS_2024_01/113201112" TargetMode="External" /><Relationship Id="rId8" Type="http://schemas.openxmlformats.org/officeDocument/2006/relationships/hyperlink" Target="https://podminky.urs.cz/item/CS_URS_2024_01/113202111" TargetMode="External" /><Relationship Id="rId9" Type="http://schemas.openxmlformats.org/officeDocument/2006/relationships/hyperlink" Target="https://podminky.urs.cz/item/CS_URS_2024_01/113203111" TargetMode="External" /><Relationship Id="rId10" Type="http://schemas.openxmlformats.org/officeDocument/2006/relationships/hyperlink" Target="https://podminky.urs.cz/item/CS_URS_2024_01/113204111" TargetMode="External" /><Relationship Id="rId11" Type="http://schemas.openxmlformats.org/officeDocument/2006/relationships/hyperlink" Target="https://podminky.urs.cz/item/CS_URS_2024_01/121151104" TargetMode="External" /><Relationship Id="rId12" Type="http://schemas.openxmlformats.org/officeDocument/2006/relationships/hyperlink" Target="https://podminky.urs.cz/item/CS_URS_2024_01/122452513" TargetMode="External" /><Relationship Id="rId13" Type="http://schemas.openxmlformats.org/officeDocument/2006/relationships/hyperlink" Target="https://podminky.urs.cz/item/CS_URS_2024_01/129951122" TargetMode="External" /><Relationship Id="rId14" Type="http://schemas.openxmlformats.org/officeDocument/2006/relationships/hyperlink" Target="https://podminky.urs.cz/item/CS_URS_2024_01/132351101" TargetMode="External" /><Relationship Id="rId15" Type="http://schemas.openxmlformats.org/officeDocument/2006/relationships/hyperlink" Target="https://podminky.urs.cz/item/CS_URS_2024_01/133251101" TargetMode="External" /><Relationship Id="rId16" Type="http://schemas.openxmlformats.org/officeDocument/2006/relationships/hyperlink" Target="https://podminky.urs.cz/item/CS_URS_2024_01/162351103" TargetMode="External" /><Relationship Id="rId17" Type="http://schemas.openxmlformats.org/officeDocument/2006/relationships/hyperlink" Target="https://podminky.urs.cz/item/CS_URS_2024_01/162351123" TargetMode="External" /><Relationship Id="rId18" Type="http://schemas.openxmlformats.org/officeDocument/2006/relationships/hyperlink" Target="https://podminky.urs.cz/item/CS_URS_2024_01/162651112" TargetMode="External" /><Relationship Id="rId19" Type="http://schemas.openxmlformats.org/officeDocument/2006/relationships/hyperlink" Target="https://podminky.urs.cz/item/CS_URS_2024_01/162751137" TargetMode="External" /><Relationship Id="rId20" Type="http://schemas.openxmlformats.org/officeDocument/2006/relationships/hyperlink" Target="https://podminky.urs.cz/item/CS_URS_2024_01/162751139" TargetMode="External" /><Relationship Id="rId21" Type="http://schemas.openxmlformats.org/officeDocument/2006/relationships/hyperlink" Target="https://podminky.urs.cz/item/CS_URS_2024_01/162751157" TargetMode="External" /><Relationship Id="rId22" Type="http://schemas.openxmlformats.org/officeDocument/2006/relationships/hyperlink" Target="https://podminky.urs.cz/item/CS_URS_2024_01/162751159" TargetMode="External" /><Relationship Id="rId23" Type="http://schemas.openxmlformats.org/officeDocument/2006/relationships/hyperlink" Target="https://podminky.urs.cz/item/CS_URS_2024_01/167151101" TargetMode="External" /><Relationship Id="rId24" Type="http://schemas.openxmlformats.org/officeDocument/2006/relationships/hyperlink" Target="https://podminky.urs.cz/item/CS_URS_2024_01/167151102" TargetMode="External" /><Relationship Id="rId25" Type="http://schemas.openxmlformats.org/officeDocument/2006/relationships/hyperlink" Target="https://podminky.urs.cz/item/CS_URS_2024_01/171201231" TargetMode="External" /><Relationship Id="rId26" Type="http://schemas.openxmlformats.org/officeDocument/2006/relationships/hyperlink" Target="https://podminky.urs.cz/item/CS_URS_2024_01/171251101" TargetMode="External" /><Relationship Id="rId27" Type="http://schemas.openxmlformats.org/officeDocument/2006/relationships/hyperlink" Target="https://podminky.urs.cz/item/CS_URS_2024_01/171251201" TargetMode="External" /><Relationship Id="rId28" Type="http://schemas.openxmlformats.org/officeDocument/2006/relationships/hyperlink" Target="https://podminky.urs.cz/item/CS_URS_2024_01/181252305" TargetMode="External" /><Relationship Id="rId29" Type="http://schemas.openxmlformats.org/officeDocument/2006/relationships/hyperlink" Target="https://podminky.urs.cz/item/CS_URS_2024_01/181351003" TargetMode="External" /><Relationship Id="rId30" Type="http://schemas.openxmlformats.org/officeDocument/2006/relationships/hyperlink" Target="https://podminky.urs.cz/item/CS_URS_2024_01/181411131" TargetMode="External" /><Relationship Id="rId31" Type="http://schemas.openxmlformats.org/officeDocument/2006/relationships/hyperlink" Target="https://podminky.urs.cz/item/CS_URS_2024_01/211521111" TargetMode="External" /><Relationship Id="rId32" Type="http://schemas.openxmlformats.org/officeDocument/2006/relationships/hyperlink" Target="https://podminky.urs.cz/item/CS_URS_2024_01/211561111" TargetMode="External" /><Relationship Id="rId33" Type="http://schemas.openxmlformats.org/officeDocument/2006/relationships/hyperlink" Target="https://podminky.urs.cz/item/CS_URS_2024_01/212532111" TargetMode="External" /><Relationship Id="rId34" Type="http://schemas.openxmlformats.org/officeDocument/2006/relationships/hyperlink" Target="https://podminky.urs.cz/item/CS_URS_2024_01/212755216" TargetMode="External" /><Relationship Id="rId35" Type="http://schemas.openxmlformats.org/officeDocument/2006/relationships/hyperlink" Target="https://podminky.urs.cz/item/CS_URS_2024_01/213141111" TargetMode="External" /><Relationship Id="rId36" Type="http://schemas.openxmlformats.org/officeDocument/2006/relationships/hyperlink" Target="https://podminky.urs.cz/item/CS_URS_2024_01/564851011" TargetMode="External" /><Relationship Id="rId37" Type="http://schemas.openxmlformats.org/officeDocument/2006/relationships/hyperlink" Target="https://podminky.urs.cz/item/CS_URS_2024_01/564851111" TargetMode="External" /><Relationship Id="rId38" Type="http://schemas.openxmlformats.org/officeDocument/2006/relationships/hyperlink" Target="https://podminky.urs.cz/item/CS_URS_2024_01/564871011" TargetMode="External" /><Relationship Id="rId39" Type="http://schemas.openxmlformats.org/officeDocument/2006/relationships/hyperlink" Target="https://podminky.urs.cz/item/CS_URS_2024_01/565135121" TargetMode="External" /><Relationship Id="rId40" Type="http://schemas.openxmlformats.org/officeDocument/2006/relationships/hyperlink" Target="https://podminky.urs.cz/item/CS_URS_2024_01/573211107" TargetMode="External" /><Relationship Id="rId41" Type="http://schemas.openxmlformats.org/officeDocument/2006/relationships/hyperlink" Target="https://podminky.urs.cz/item/CS_URS_2024_01/573211108" TargetMode="External" /><Relationship Id="rId42" Type="http://schemas.openxmlformats.org/officeDocument/2006/relationships/hyperlink" Target="https://podminky.urs.cz/item/CS_URS_2024_01/577144141" TargetMode="External" /><Relationship Id="rId43" Type="http://schemas.openxmlformats.org/officeDocument/2006/relationships/hyperlink" Target="https://podminky.urs.cz/item/CS_URS_2024_01/577155142" TargetMode="External" /><Relationship Id="rId44" Type="http://schemas.openxmlformats.org/officeDocument/2006/relationships/hyperlink" Target="https://podminky.urs.cz/item/CS_URS_2024_01/591211111" TargetMode="External" /><Relationship Id="rId45" Type="http://schemas.openxmlformats.org/officeDocument/2006/relationships/hyperlink" Target="https://podminky.urs.cz/item/CS_URS_2024_01/596211110" TargetMode="External" /><Relationship Id="rId46" Type="http://schemas.openxmlformats.org/officeDocument/2006/relationships/hyperlink" Target="https://podminky.urs.cz/item/CS_URS_2024_01/596211210" TargetMode="External" /><Relationship Id="rId47" Type="http://schemas.openxmlformats.org/officeDocument/2006/relationships/hyperlink" Target="https://podminky.urs.cz/item/CS_URS_2024_01/913121111" TargetMode="External" /><Relationship Id="rId48" Type="http://schemas.openxmlformats.org/officeDocument/2006/relationships/hyperlink" Target="https://podminky.urs.cz/item/CS_URS_2024_01/913121211" TargetMode="External" /><Relationship Id="rId49" Type="http://schemas.openxmlformats.org/officeDocument/2006/relationships/hyperlink" Target="https://podminky.urs.cz/item/CS_URS_2024_01/913221113" TargetMode="External" /><Relationship Id="rId50" Type="http://schemas.openxmlformats.org/officeDocument/2006/relationships/hyperlink" Target="https://podminky.urs.cz/item/CS_URS_2024_01/913221213" TargetMode="External" /><Relationship Id="rId51" Type="http://schemas.openxmlformats.org/officeDocument/2006/relationships/hyperlink" Target="https://podminky.urs.cz/item/CS_URS_2024_01/913321111" TargetMode="External" /><Relationship Id="rId52" Type="http://schemas.openxmlformats.org/officeDocument/2006/relationships/hyperlink" Target="https://podminky.urs.cz/item/CS_URS_2024_01/913321211" TargetMode="External" /><Relationship Id="rId53" Type="http://schemas.openxmlformats.org/officeDocument/2006/relationships/hyperlink" Target="https://podminky.urs.cz/item/CS_URS_2024_01/914111111" TargetMode="External" /><Relationship Id="rId54" Type="http://schemas.openxmlformats.org/officeDocument/2006/relationships/hyperlink" Target="https://podminky.urs.cz/item/CS_URS_2024_01/914511112" TargetMode="External" /><Relationship Id="rId55" Type="http://schemas.openxmlformats.org/officeDocument/2006/relationships/hyperlink" Target="https://podminky.urs.cz/item/CS_URS_2024_01/915211112" TargetMode="External" /><Relationship Id="rId56" Type="http://schemas.openxmlformats.org/officeDocument/2006/relationships/hyperlink" Target="https://podminky.urs.cz/item/CS_URS_2024_01/915231112" TargetMode="External" /><Relationship Id="rId57" Type="http://schemas.openxmlformats.org/officeDocument/2006/relationships/hyperlink" Target="https://podminky.urs.cz/item/CS_URS_2024_01/915611111" TargetMode="External" /><Relationship Id="rId58" Type="http://schemas.openxmlformats.org/officeDocument/2006/relationships/hyperlink" Target="https://podminky.urs.cz/item/CS_URS_2024_01/915621111" TargetMode="External" /><Relationship Id="rId59" Type="http://schemas.openxmlformats.org/officeDocument/2006/relationships/hyperlink" Target="https://podminky.urs.cz/item/CS_URS_2024_01/916111113" TargetMode="External" /><Relationship Id="rId60" Type="http://schemas.openxmlformats.org/officeDocument/2006/relationships/hyperlink" Target="https://podminky.urs.cz/item/CS_URS_2024_01/916131213" TargetMode="External" /><Relationship Id="rId61" Type="http://schemas.openxmlformats.org/officeDocument/2006/relationships/hyperlink" Target="https://podminky.urs.cz/item/CS_URS_2024_01/916331112" TargetMode="External" /><Relationship Id="rId62" Type="http://schemas.openxmlformats.org/officeDocument/2006/relationships/hyperlink" Target="https://podminky.urs.cz/item/CS_URS_2024_01/916991121" TargetMode="External" /><Relationship Id="rId63" Type="http://schemas.openxmlformats.org/officeDocument/2006/relationships/hyperlink" Target="https://podminky.urs.cz/item/CS_URS_2024_01/919731122" TargetMode="External" /><Relationship Id="rId64" Type="http://schemas.openxmlformats.org/officeDocument/2006/relationships/hyperlink" Target="https://podminky.urs.cz/item/CS_URS_2024_01/919732211" TargetMode="External" /><Relationship Id="rId65" Type="http://schemas.openxmlformats.org/officeDocument/2006/relationships/hyperlink" Target="https://podminky.urs.cz/item/CS_URS_2024_01/919735112" TargetMode="External" /><Relationship Id="rId66" Type="http://schemas.openxmlformats.org/officeDocument/2006/relationships/hyperlink" Target="https://podminky.urs.cz/item/CS_URS_2024_01/938908411" TargetMode="External" /><Relationship Id="rId67" Type="http://schemas.openxmlformats.org/officeDocument/2006/relationships/hyperlink" Target="https://podminky.urs.cz/item/CS_URS_2024_01/938909311" TargetMode="External" /><Relationship Id="rId68" Type="http://schemas.openxmlformats.org/officeDocument/2006/relationships/hyperlink" Target="https://podminky.urs.cz/item/CS_URS_2024_01/966006132" TargetMode="External" /><Relationship Id="rId69" Type="http://schemas.openxmlformats.org/officeDocument/2006/relationships/hyperlink" Target="https://podminky.urs.cz/item/CS_URS_2024_01/966006211" TargetMode="External" /><Relationship Id="rId70" Type="http://schemas.openxmlformats.org/officeDocument/2006/relationships/hyperlink" Target="https://podminky.urs.cz/item/CS_URS_2024_01/979054451" TargetMode="External" /><Relationship Id="rId71" Type="http://schemas.openxmlformats.org/officeDocument/2006/relationships/hyperlink" Target="https://podminky.urs.cz/item/CS_URS_2024_01/979071112" TargetMode="External" /><Relationship Id="rId72" Type="http://schemas.openxmlformats.org/officeDocument/2006/relationships/hyperlink" Target="https://podminky.urs.cz/item/CS_URS_2024_01/979071121" TargetMode="External" /><Relationship Id="rId73" Type="http://schemas.openxmlformats.org/officeDocument/2006/relationships/hyperlink" Target="https://podminky.urs.cz/item/CS_URS_2024_01/997221551" TargetMode="External" /><Relationship Id="rId74" Type="http://schemas.openxmlformats.org/officeDocument/2006/relationships/hyperlink" Target="https://podminky.urs.cz/item/CS_URS_2024_01/997221559" TargetMode="External" /><Relationship Id="rId75" Type="http://schemas.openxmlformats.org/officeDocument/2006/relationships/hyperlink" Target="https://podminky.urs.cz/item/CS_URS_2024_01/997221561" TargetMode="External" /><Relationship Id="rId76" Type="http://schemas.openxmlformats.org/officeDocument/2006/relationships/hyperlink" Target="https://podminky.urs.cz/item/CS_URS_2024_01/997221569" TargetMode="External" /><Relationship Id="rId77" Type="http://schemas.openxmlformats.org/officeDocument/2006/relationships/hyperlink" Target="https://podminky.urs.cz/item/CS_URS_2024_01/997221571" TargetMode="External" /><Relationship Id="rId78" Type="http://schemas.openxmlformats.org/officeDocument/2006/relationships/hyperlink" Target="https://podminky.urs.cz/item/CS_URS_2024_01/997221579" TargetMode="External" /><Relationship Id="rId79" Type="http://schemas.openxmlformats.org/officeDocument/2006/relationships/hyperlink" Target="https://podminky.urs.cz/item/CS_URS_2024_01/997221861" TargetMode="External" /><Relationship Id="rId80" Type="http://schemas.openxmlformats.org/officeDocument/2006/relationships/hyperlink" Target="https://podminky.urs.cz/item/CS_URS_2024_01/997221873" TargetMode="External" /><Relationship Id="rId81" Type="http://schemas.openxmlformats.org/officeDocument/2006/relationships/hyperlink" Target="https://podminky.urs.cz/item/CS_URS_2024_01/997221875" TargetMode="External" /><Relationship Id="rId82" Type="http://schemas.openxmlformats.org/officeDocument/2006/relationships/hyperlink" Target="https://podminky.urs.cz/item/CS_URS_2024_01/998225111" TargetMode="External" /><Relationship Id="rId83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3106134" TargetMode="External" /><Relationship Id="rId2" Type="http://schemas.openxmlformats.org/officeDocument/2006/relationships/hyperlink" Target="https://podminky.urs.cz/item/CS_URS_2024_01/113107322" TargetMode="External" /><Relationship Id="rId3" Type="http://schemas.openxmlformats.org/officeDocument/2006/relationships/hyperlink" Target="https://podminky.urs.cz/item/CS_URS_2024_01/113107326" TargetMode="External" /><Relationship Id="rId4" Type="http://schemas.openxmlformats.org/officeDocument/2006/relationships/hyperlink" Target="https://podminky.urs.cz/item/CS_URS_2024_01/113107341" TargetMode="External" /><Relationship Id="rId5" Type="http://schemas.openxmlformats.org/officeDocument/2006/relationships/hyperlink" Target="https://podminky.urs.cz/item/CS_URS_2024_01/113202111" TargetMode="External" /><Relationship Id="rId6" Type="http://schemas.openxmlformats.org/officeDocument/2006/relationships/hyperlink" Target="https://podminky.urs.cz/item/CS_URS_2024_01/121151103" TargetMode="External" /><Relationship Id="rId7" Type="http://schemas.openxmlformats.org/officeDocument/2006/relationships/hyperlink" Target="https://podminky.urs.cz/item/CS_URS_2024_01/122452513" TargetMode="External" /><Relationship Id="rId8" Type="http://schemas.openxmlformats.org/officeDocument/2006/relationships/hyperlink" Target="https://podminky.urs.cz/item/CS_URS_2024_01/162351103" TargetMode="External" /><Relationship Id="rId9" Type="http://schemas.openxmlformats.org/officeDocument/2006/relationships/hyperlink" Target="https://podminky.urs.cz/item/CS_URS_2024_01/162351123" TargetMode="External" /><Relationship Id="rId10" Type="http://schemas.openxmlformats.org/officeDocument/2006/relationships/hyperlink" Target="https://podminky.urs.cz/item/CS_URS_2024_01/162751137" TargetMode="External" /><Relationship Id="rId11" Type="http://schemas.openxmlformats.org/officeDocument/2006/relationships/hyperlink" Target="https://podminky.urs.cz/item/CS_URS_2024_01/162751139" TargetMode="External" /><Relationship Id="rId12" Type="http://schemas.openxmlformats.org/officeDocument/2006/relationships/hyperlink" Target="https://podminky.urs.cz/item/CS_URS_2024_01/167151101" TargetMode="External" /><Relationship Id="rId13" Type="http://schemas.openxmlformats.org/officeDocument/2006/relationships/hyperlink" Target="https://podminky.urs.cz/item/CS_URS_2024_01/167151102" TargetMode="External" /><Relationship Id="rId14" Type="http://schemas.openxmlformats.org/officeDocument/2006/relationships/hyperlink" Target="https://podminky.urs.cz/item/CS_URS_2024_01/171201231" TargetMode="External" /><Relationship Id="rId15" Type="http://schemas.openxmlformats.org/officeDocument/2006/relationships/hyperlink" Target="https://podminky.urs.cz/item/CS_URS_2024_01/171251101" TargetMode="External" /><Relationship Id="rId16" Type="http://schemas.openxmlformats.org/officeDocument/2006/relationships/hyperlink" Target="https://podminky.urs.cz/item/CS_URS_2024_01/171251201" TargetMode="External" /><Relationship Id="rId17" Type="http://schemas.openxmlformats.org/officeDocument/2006/relationships/hyperlink" Target="https://podminky.urs.cz/item/CS_URS_2024_01/181252305" TargetMode="External" /><Relationship Id="rId18" Type="http://schemas.openxmlformats.org/officeDocument/2006/relationships/hyperlink" Target="https://podminky.urs.cz/item/CS_URS_2024_01/181351003" TargetMode="External" /><Relationship Id="rId19" Type="http://schemas.openxmlformats.org/officeDocument/2006/relationships/hyperlink" Target="https://podminky.urs.cz/item/CS_URS_2024_01/181411131" TargetMode="External" /><Relationship Id="rId20" Type="http://schemas.openxmlformats.org/officeDocument/2006/relationships/hyperlink" Target="https://podminky.urs.cz/item/CS_URS_2024_01/564851011" TargetMode="External" /><Relationship Id="rId21" Type="http://schemas.openxmlformats.org/officeDocument/2006/relationships/hyperlink" Target="https://podminky.urs.cz/item/CS_URS_2024_01/564871011" TargetMode="External" /><Relationship Id="rId22" Type="http://schemas.openxmlformats.org/officeDocument/2006/relationships/hyperlink" Target="https://podminky.urs.cz/item/CS_URS_2024_01/573211107" TargetMode="External" /><Relationship Id="rId23" Type="http://schemas.openxmlformats.org/officeDocument/2006/relationships/hyperlink" Target="https://podminky.urs.cz/item/CS_URS_2024_01/577154141" TargetMode="External" /><Relationship Id="rId24" Type="http://schemas.openxmlformats.org/officeDocument/2006/relationships/hyperlink" Target="https://podminky.urs.cz/item/CS_URS_2024_01/596211110" TargetMode="External" /><Relationship Id="rId25" Type="http://schemas.openxmlformats.org/officeDocument/2006/relationships/hyperlink" Target="https://podminky.urs.cz/item/CS_URS_2024_01/596211210" TargetMode="External" /><Relationship Id="rId26" Type="http://schemas.openxmlformats.org/officeDocument/2006/relationships/hyperlink" Target="https://podminky.urs.cz/item/CS_URS_2024_01/913121111" TargetMode="External" /><Relationship Id="rId27" Type="http://schemas.openxmlformats.org/officeDocument/2006/relationships/hyperlink" Target="https://podminky.urs.cz/item/CS_URS_2024_01/913121211" TargetMode="External" /><Relationship Id="rId28" Type="http://schemas.openxmlformats.org/officeDocument/2006/relationships/hyperlink" Target="https://podminky.urs.cz/item/CS_URS_2024_01/913221113" TargetMode="External" /><Relationship Id="rId29" Type="http://schemas.openxmlformats.org/officeDocument/2006/relationships/hyperlink" Target="https://podminky.urs.cz/item/CS_URS_2024_01/913221213" TargetMode="External" /><Relationship Id="rId30" Type="http://schemas.openxmlformats.org/officeDocument/2006/relationships/hyperlink" Target="https://podminky.urs.cz/item/CS_URS_2024_01/913321111" TargetMode="External" /><Relationship Id="rId31" Type="http://schemas.openxmlformats.org/officeDocument/2006/relationships/hyperlink" Target="https://podminky.urs.cz/item/CS_URS_2024_01/913321211" TargetMode="External" /><Relationship Id="rId32" Type="http://schemas.openxmlformats.org/officeDocument/2006/relationships/hyperlink" Target="https://podminky.urs.cz/item/CS_URS_2024_01/914111111" TargetMode="External" /><Relationship Id="rId33" Type="http://schemas.openxmlformats.org/officeDocument/2006/relationships/hyperlink" Target="https://podminky.urs.cz/item/CS_URS_2024_01/914511112" TargetMode="External" /><Relationship Id="rId34" Type="http://schemas.openxmlformats.org/officeDocument/2006/relationships/hyperlink" Target="https://podminky.urs.cz/item/CS_URS_2024_01/916131213" TargetMode="External" /><Relationship Id="rId35" Type="http://schemas.openxmlformats.org/officeDocument/2006/relationships/hyperlink" Target="https://podminky.urs.cz/item/CS_URS_2024_01/916331112" TargetMode="External" /><Relationship Id="rId36" Type="http://schemas.openxmlformats.org/officeDocument/2006/relationships/hyperlink" Target="https://podminky.urs.cz/item/CS_URS_2024_01/916991121" TargetMode="External" /><Relationship Id="rId37" Type="http://schemas.openxmlformats.org/officeDocument/2006/relationships/hyperlink" Target="https://podminky.urs.cz/item/CS_URS_2024_01/919731122" TargetMode="External" /><Relationship Id="rId38" Type="http://schemas.openxmlformats.org/officeDocument/2006/relationships/hyperlink" Target="https://podminky.urs.cz/item/CS_URS_2024_01/919732211" TargetMode="External" /><Relationship Id="rId39" Type="http://schemas.openxmlformats.org/officeDocument/2006/relationships/hyperlink" Target="https://podminky.urs.cz/item/CS_URS_2024_01/919735112" TargetMode="External" /><Relationship Id="rId40" Type="http://schemas.openxmlformats.org/officeDocument/2006/relationships/hyperlink" Target="https://podminky.urs.cz/item/CS_URS_2024_01/938908411" TargetMode="External" /><Relationship Id="rId41" Type="http://schemas.openxmlformats.org/officeDocument/2006/relationships/hyperlink" Target="https://podminky.urs.cz/item/CS_URS_2024_01/938909311" TargetMode="External" /><Relationship Id="rId42" Type="http://schemas.openxmlformats.org/officeDocument/2006/relationships/hyperlink" Target="https://podminky.urs.cz/item/CS_URS_2024_01/966006132" TargetMode="External" /><Relationship Id="rId43" Type="http://schemas.openxmlformats.org/officeDocument/2006/relationships/hyperlink" Target="https://podminky.urs.cz/item/CS_URS_2024_01/966006211" TargetMode="External" /><Relationship Id="rId44" Type="http://schemas.openxmlformats.org/officeDocument/2006/relationships/hyperlink" Target="https://podminky.urs.cz/item/CS_URS_2024_01/966006261" TargetMode="External" /><Relationship Id="rId45" Type="http://schemas.openxmlformats.org/officeDocument/2006/relationships/hyperlink" Target="https://podminky.urs.cz/item/CS_URS_2024_01/979054451" TargetMode="External" /><Relationship Id="rId46" Type="http://schemas.openxmlformats.org/officeDocument/2006/relationships/hyperlink" Target="https://podminky.urs.cz/item/CS_URS_2024_01/997221551" TargetMode="External" /><Relationship Id="rId47" Type="http://schemas.openxmlformats.org/officeDocument/2006/relationships/hyperlink" Target="https://podminky.urs.cz/item/CS_URS_2024_01/997221559" TargetMode="External" /><Relationship Id="rId48" Type="http://schemas.openxmlformats.org/officeDocument/2006/relationships/hyperlink" Target="https://podminky.urs.cz/item/CS_URS_2024_01/997221561" TargetMode="External" /><Relationship Id="rId49" Type="http://schemas.openxmlformats.org/officeDocument/2006/relationships/hyperlink" Target="https://podminky.urs.cz/item/CS_URS_2024_01/997221569" TargetMode="External" /><Relationship Id="rId50" Type="http://schemas.openxmlformats.org/officeDocument/2006/relationships/hyperlink" Target="https://podminky.urs.cz/item/CS_URS_2024_01/997221571" TargetMode="External" /><Relationship Id="rId51" Type="http://schemas.openxmlformats.org/officeDocument/2006/relationships/hyperlink" Target="https://podminky.urs.cz/item/CS_URS_2024_01/997221579" TargetMode="External" /><Relationship Id="rId52" Type="http://schemas.openxmlformats.org/officeDocument/2006/relationships/hyperlink" Target="https://podminky.urs.cz/item/CS_URS_2024_01/997221861" TargetMode="External" /><Relationship Id="rId53" Type="http://schemas.openxmlformats.org/officeDocument/2006/relationships/hyperlink" Target="https://podminky.urs.cz/item/CS_URS_2024_01/997221873" TargetMode="External" /><Relationship Id="rId54" Type="http://schemas.openxmlformats.org/officeDocument/2006/relationships/hyperlink" Target="https://podminky.urs.cz/item/CS_URS_2024_01/997221875" TargetMode="External" /><Relationship Id="rId55" Type="http://schemas.openxmlformats.org/officeDocument/2006/relationships/hyperlink" Target="https://podminky.urs.cz/item/CS_URS_2024_01/998225111" TargetMode="External" /><Relationship Id="rId56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012103000" TargetMode="External" /><Relationship Id="rId2" Type="http://schemas.openxmlformats.org/officeDocument/2006/relationships/hyperlink" Target="https://podminky.urs.cz/item/CS_URS_2024_01/012303000" TargetMode="External" /><Relationship Id="rId3" Type="http://schemas.openxmlformats.org/officeDocument/2006/relationships/hyperlink" Target="https://podminky.urs.cz/item/CS_URS_2024_01/012403000" TargetMode="External" /><Relationship Id="rId4" Type="http://schemas.openxmlformats.org/officeDocument/2006/relationships/hyperlink" Target="https://podminky.urs.cz/item/CS_URS_2024_01/013254000" TargetMode="External" /><Relationship Id="rId5" Type="http://schemas.openxmlformats.org/officeDocument/2006/relationships/hyperlink" Target="https://podminky.urs.cz/item/CS_URS_2024_01/032103000" TargetMode="External" /><Relationship Id="rId6" Type="http://schemas.openxmlformats.org/officeDocument/2006/relationships/hyperlink" Target="https://podminky.urs.cz/item/CS_URS_2024_01/034503000" TargetMode="External" /><Relationship Id="rId7" Type="http://schemas.openxmlformats.org/officeDocument/2006/relationships/hyperlink" Target="https://podminky.urs.cz/item/CS_URS_2024_01/039103000" TargetMode="External" /><Relationship Id="rId8" Type="http://schemas.openxmlformats.org/officeDocument/2006/relationships/hyperlink" Target="https://podminky.urs.cz/item/CS_URS_2024_01/043154000" TargetMode="External" /><Relationship Id="rId9" Type="http://schemas.openxmlformats.org/officeDocument/2006/relationships/hyperlink" Target="https://podminky.urs.cz/item/CS_URS_2024_01/072103001" TargetMode="External" /><Relationship Id="rId10" Type="http://schemas.openxmlformats.org/officeDocument/2006/relationships/hyperlink" Target="https://podminky.urs.cz/item/CS_URS_2024_01/091003000" TargetMode="External" /><Relationship Id="rId1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012103000" TargetMode="External" /><Relationship Id="rId2" Type="http://schemas.openxmlformats.org/officeDocument/2006/relationships/hyperlink" Target="https://podminky.urs.cz/item/CS_URS_2024_01/012303000" TargetMode="External" /><Relationship Id="rId3" Type="http://schemas.openxmlformats.org/officeDocument/2006/relationships/hyperlink" Target="https://podminky.urs.cz/item/CS_URS_2024_01/012403000" TargetMode="External" /><Relationship Id="rId4" Type="http://schemas.openxmlformats.org/officeDocument/2006/relationships/hyperlink" Target="https://podminky.urs.cz/item/CS_URS_2024_01/013254000" TargetMode="External" /><Relationship Id="rId5" Type="http://schemas.openxmlformats.org/officeDocument/2006/relationships/hyperlink" Target="https://podminky.urs.cz/item/CS_URS_2024_01/032103000" TargetMode="External" /><Relationship Id="rId6" Type="http://schemas.openxmlformats.org/officeDocument/2006/relationships/hyperlink" Target="https://podminky.urs.cz/item/CS_URS_2024_01/034503000" TargetMode="External" /><Relationship Id="rId7" Type="http://schemas.openxmlformats.org/officeDocument/2006/relationships/hyperlink" Target="https://podminky.urs.cz/item/CS_URS_2024_01/039103000" TargetMode="External" /><Relationship Id="rId8" Type="http://schemas.openxmlformats.org/officeDocument/2006/relationships/hyperlink" Target="https://podminky.urs.cz/item/CS_URS_2024_01/043154000" TargetMode="External" /><Relationship Id="rId9" Type="http://schemas.openxmlformats.org/officeDocument/2006/relationships/hyperlink" Target="https://podminky.urs.cz/item/CS_URS_2024_01/072103001" TargetMode="External" /><Relationship Id="rId10" Type="http://schemas.openxmlformats.org/officeDocument/2006/relationships/hyperlink" Target="https://podminky.urs.cz/item/CS_URS_2024_01/091003000" TargetMode="External" /><Relationship Id="rId1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19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23</v>
      </c>
      <c r="AL8" s="25"/>
      <c r="AM8" s="25"/>
      <c r="AN8" s="36" t="s">
        <v>24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26</v>
      </c>
      <c r="AL10" s="25"/>
      <c r="AM10" s="25"/>
      <c r="AN10" s="30" t="s">
        <v>19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27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28</v>
      </c>
      <c r="AL11" s="25"/>
      <c r="AM11" s="25"/>
      <c r="AN11" s="30" t="s">
        <v>19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29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26</v>
      </c>
      <c r="AL13" s="25"/>
      <c r="AM13" s="25"/>
      <c r="AN13" s="37" t="s">
        <v>30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30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28</v>
      </c>
      <c r="AL14" s="25"/>
      <c r="AM14" s="25"/>
      <c r="AN14" s="37" t="s">
        <v>30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31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26</v>
      </c>
      <c r="AL16" s="25"/>
      <c r="AM16" s="25"/>
      <c r="AN16" s="30" t="s">
        <v>19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32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28</v>
      </c>
      <c r="AL17" s="25"/>
      <c r="AM17" s="25"/>
      <c r="AN17" s="30" t="s">
        <v>19</v>
      </c>
      <c r="AO17" s="25"/>
      <c r="AP17" s="25"/>
      <c r="AQ17" s="25"/>
      <c r="AR17" s="23"/>
      <c r="BE17" s="34"/>
      <c r="BS17" s="20" t="s">
        <v>33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34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26</v>
      </c>
      <c r="AL19" s="25"/>
      <c r="AM19" s="25"/>
      <c r="AN19" s="30" t="s">
        <v>19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35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28</v>
      </c>
      <c r="AL20" s="25"/>
      <c r="AM20" s="25"/>
      <c r="AN20" s="30" t="s">
        <v>19</v>
      </c>
      <c r="AO20" s="25"/>
      <c r="AP20" s="25"/>
      <c r="AQ20" s="25"/>
      <c r="AR20" s="23"/>
      <c r="BE20" s="34"/>
      <c r="BS20" s="20" t="s">
        <v>4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36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37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38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39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40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41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42</v>
      </c>
      <c r="E29" s="50"/>
      <c r="F29" s="35" t="s">
        <v>43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44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45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46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47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48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49</v>
      </c>
      <c r="U35" s="57"/>
      <c r="V35" s="57"/>
      <c r="W35" s="57"/>
      <c r="X35" s="59" t="s">
        <v>50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51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2024_10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II/201 - BROUMOV - PRŮTAH, VJEZDOVÉ BRÁNY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21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Broumov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23</v>
      </c>
      <c r="AJ47" s="43"/>
      <c r="AK47" s="43"/>
      <c r="AL47" s="43"/>
      <c r="AM47" s="75" t="str">
        <f>IF(AN8= "","",AN8)</f>
        <v>15. 4. 2024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5" t="s">
        <v>25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SÚS Plzeňského kraje, p.o.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31</v>
      </c>
      <c r="AJ49" s="43"/>
      <c r="AK49" s="43"/>
      <c r="AL49" s="43"/>
      <c r="AM49" s="76" t="str">
        <f>IF(E17="","",E17)</f>
        <v>Ing. Jaroslav Rojt</v>
      </c>
      <c r="AN49" s="67"/>
      <c r="AO49" s="67"/>
      <c r="AP49" s="67"/>
      <c r="AQ49" s="43"/>
      <c r="AR49" s="47"/>
      <c r="AS49" s="77" t="s">
        <v>52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29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34</v>
      </c>
      <c r="AJ50" s="43"/>
      <c r="AK50" s="43"/>
      <c r="AL50" s="43"/>
      <c r="AM50" s="76" t="str">
        <f>IF(E20="","",E20)</f>
        <v>Jan Leinhäupel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53</v>
      </c>
      <c r="D52" s="90"/>
      <c r="E52" s="90"/>
      <c r="F52" s="90"/>
      <c r="G52" s="90"/>
      <c r="H52" s="91"/>
      <c r="I52" s="92" t="s">
        <v>54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55</v>
      </c>
      <c r="AH52" s="90"/>
      <c r="AI52" s="90"/>
      <c r="AJ52" s="90"/>
      <c r="AK52" s="90"/>
      <c r="AL52" s="90"/>
      <c r="AM52" s="90"/>
      <c r="AN52" s="92" t="s">
        <v>56</v>
      </c>
      <c r="AO52" s="90"/>
      <c r="AP52" s="90"/>
      <c r="AQ52" s="94" t="s">
        <v>57</v>
      </c>
      <c r="AR52" s="47"/>
      <c r="AS52" s="95" t="s">
        <v>58</v>
      </c>
      <c r="AT52" s="96" t="s">
        <v>59</v>
      </c>
      <c r="AU52" s="96" t="s">
        <v>60</v>
      </c>
      <c r="AV52" s="96" t="s">
        <v>61</v>
      </c>
      <c r="AW52" s="96" t="s">
        <v>62</v>
      </c>
      <c r="AX52" s="96" t="s">
        <v>63</v>
      </c>
      <c r="AY52" s="96" t="s">
        <v>64</v>
      </c>
      <c r="AZ52" s="96" t="s">
        <v>65</v>
      </c>
      <c r="BA52" s="96" t="s">
        <v>66</v>
      </c>
      <c r="BB52" s="96" t="s">
        <v>67</v>
      </c>
      <c r="BC52" s="96" t="s">
        <v>68</v>
      </c>
      <c r="BD52" s="97" t="s">
        <v>69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70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ROUND(SUM(AG55:AG61),2)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ROUND(SUM(AS55:AS61),2)</f>
        <v>0</v>
      </c>
      <c r="AT54" s="109">
        <f>ROUND(SUM(AV54:AW54),2)</f>
        <v>0</v>
      </c>
      <c r="AU54" s="110">
        <f>ROUND(SUM(AU55:AU61),5)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ROUND(SUM(AZ55:AZ61),2)</f>
        <v>0</v>
      </c>
      <c r="BA54" s="109">
        <f>ROUND(SUM(BA55:BA61),2)</f>
        <v>0</v>
      </c>
      <c r="BB54" s="109">
        <f>ROUND(SUM(BB55:BB61),2)</f>
        <v>0</v>
      </c>
      <c r="BC54" s="109">
        <f>ROUND(SUM(BC55:BC61),2)</f>
        <v>0</v>
      </c>
      <c r="BD54" s="111">
        <f>ROUND(SUM(BD55:BD61),2)</f>
        <v>0</v>
      </c>
      <c r="BE54" s="6"/>
      <c r="BS54" s="112" t="s">
        <v>71</v>
      </c>
      <c r="BT54" s="112" t="s">
        <v>72</v>
      </c>
      <c r="BU54" s="113" t="s">
        <v>73</v>
      </c>
      <c r="BV54" s="112" t="s">
        <v>74</v>
      </c>
      <c r="BW54" s="112" t="s">
        <v>5</v>
      </c>
      <c r="BX54" s="112" t="s">
        <v>75</v>
      </c>
      <c r="CL54" s="112" t="s">
        <v>19</v>
      </c>
    </row>
    <row r="55" s="7" customFormat="1" ht="16.5" customHeight="1">
      <c r="A55" s="114" t="s">
        <v>76</v>
      </c>
      <c r="B55" s="115"/>
      <c r="C55" s="116"/>
      <c r="D55" s="117" t="s">
        <v>77</v>
      </c>
      <c r="E55" s="117"/>
      <c r="F55" s="117"/>
      <c r="G55" s="117"/>
      <c r="H55" s="117"/>
      <c r="I55" s="118"/>
      <c r="J55" s="117" t="s">
        <v>78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'101 - OPRAVA KRYTU SILNIC...'!J30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79</v>
      </c>
      <c r="AR55" s="121"/>
      <c r="AS55" s="122">
        <v>0</v>
      </c>
      <c r="AT55" s="123">
        <f>ROUND(SUM(AV55:AW55),2)</f>
        <v>0</v>
      </c>
      <c r="AU55" s="124">
        <f>'101 - OPRAVA KRYTU SILNIC...'!P85</f>
        <v>0</v>
      </c>
      <c r="AV55" s="123">
        <f>'101 - OPRAVA KRYTU SILNIC...'!J33</f>
        <v>0</v>
      </c>
      <c r="AW55" s="123">
        <f>'101 - OPRAVA KRYTU SILNIC...'!J34</f>
        <v>0</v>
      </c>
      <c r="AX55" s="123">
        <f>'101 - OPRAVA KRYTU SILNIC...'!J35</f>
        <v>0</v>
      </c>
      <c r="AY55" s="123">
        <f>'101 - OPRAVA KRYTU SILNIC...'!J36</f>
        <v>0</v>
      </c>
      <c r="AZ55" s="123">
        <f>'101 - OPRAVA KRYTU SILNIC...'!F33</f>
        <v>0</v>
      </c>
      <c r="BA55" s="123">
        <f>'101 - OPRAVA KRYTU SILNIC...'!F34</f>
        <v>0</v>
      </c>
      <c r="BB55" s="123">
        <f>'101 - OPRAVA KRYTU SILNIC...'!F35</f>
        <v>0</v>
      </c>
      <c r="BC55" s="123">
        <f>'101 - OPRAVA KRYTU SILNIC...'!F36</f>
        <v>0</v>
      </c>
      <c r="BD55" s="125">
        <f>'101 - OPRAVA KRYTU SILNIC...'!F37</f>
        <v>0</v>
      </c>
      <c r="BE55" s="7"/>
      <c r="BT55" s="126" t="s">
        <v>80</v>
      </c>
      <c r="BV55" s="126" t="s">
        <v>74</v>
      </c>
      <c r="BW55" s="126" t="s">
        <v>81</v>
      </c>
      <c r="BX55" s="126" t="s">
        <v>5</v>
      </c>
      <c r="CL55" s="126" t="s">
        <v>82</v>
      </c>
      <c r="CM55" s="126" t="s">
        <v>83</v>
      </c>
    </row>
    <row r="56" s="7" customFormat="1" ht="16.5" customHeight="1">
      <c r="A56" s="114" t="s">
        <v>76</v>
      </c>
      <c r="B56" s="115"/>
      <c r="C56" s="116"/>
      <c r="D56" s="117" t="s">
        <v>84</v>
      </c>
      <c r="E56" s="117"/>
      <c r="F56" s="117"/>
      <c r="G56" s="117"/>
      <c r="H56" s="117"/>
      <c r="I56" s="118"/>
      <c r="J56" s="117" t="s">
        <v>85</v>
      </c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9">
        <f>'102 - VJEZDOVÁ BRÁNA A'!J30</f>
        <v>0</v>
      </c>
      <c r="AH56" s="118"/>
      <c r="AI56" s="118"/>
      <c r="AJ56" s="118"/>
      <c r="AK56" s="118"/>
      <c r="AL56" s="118"/>
      <c r="AM56" s="118"/>
      <c r="AN56" s="119">
        <f>SUM(AG56,AT56)</f>
        <v>0</v>
      </c>
      <c r="AO56" s="118"/>
      <c r="AP56" s="118"/>
      <c r="AQ56" s="120" t="s">
        <v>79</v>
      </c>
      <c r="AR56" s="121"/>
      <c r="AS56" s="122">
        <v>0</v>
      </c>
      <c r="AT56" s="123">
        <f>ROUND(SUM(AV56:AW56),2)</f>
        <v>0</v>
      </c>
      <c r="AU56" s="124">
        <f>'102 - VJEZDOVÁ BRÁNA A'!P85</f>
        <v>0</v>
      </c>
      <c r="AV56" s="123">
        <f>'102 - VJEZDOVÁ BRÁNA A'!J33</f>
        <v>0</v>
      </c>
      <c r="AW56" s="123">
        <f>'102 - VJEZDOVÁ BRÁNA A'!J34</f>
        <v>0</v>
      </c>
      <c r="AX56" s="123">
        <f>'102 - VJEZDOVÁ BRÁNA A'!J35</f>
        <v>0</v>
      </c>
      <c r="AY56" s="123">
        <f>'102 - VJEZDOVÁ BRÁNA A'!J36</f>
        <v>0</v>
      </c>
      <c r="AZ56" s="123">
        <f>'102 - VJEZDOVÁ BRÁNA A'!F33</f>
        <v>0</v>
      </c>
      <c r="BA56" s="123">
        <f>'102 - VJEZDOVÁ BRÁNA A'!F34</f>
        <v>0</v>
      </c>
      <c r="BB56" s="123">
        <f>'102 - VJEZDOVÁ BRÁNA A'!F35</f>
        <v>0</v>
      </c>
      <c r="BC56" s="123">
        <f>'102 - VJEZDOVÁ BRÁNA A'!F36</f>
        <v>0</v>
      </c>
      <c r="BD56" s="125">
        <f>'102 - VJEZDOVÁ BRÁNA A'!F37</f>
        <v>0</v>
      </c>
      <c r="BE56" s="7"/>
      <c r="BT56" s="126" t="s">
        <v>80</v>
      </c>
      <c r="BV56" s="126" t="s">
        <v>74</v>
      </c>
      <c r="BW56" s="126" t="s">
        <v>86</v>
      </c>
      <c r="BX56" s="126" t="s">
        <v>5</v>
      </c>
      <c r="CL56" s="126" t="s">
        <v>82</v>
      </c>
      <c r="CM56" s="126" t="s">
        <v>83</v>
      </c>
    </row>
    <row r="57" s="7" customFormat="1" ht="16.5" customHeight="1">
      <c r="A57" s="114" t="s">
        <v>76</v>
      </c>
      <c r="B57" s="115"/>
      <c r="C57" s="116"/>
      <c r="D57" s="117" t="s">
        <v>87</v>
      </c>
      <c r="E57" s="117"/>
      <c r="F57" s="117"/>
      <c r="G57" s="117"/>
      <c r="H57" s="117"/>
      <c r="I57" s="118"/>
      <c r="J57" s="117" t="s">
        <v>88</v>
      </c>
      <c r="K57" s="117"/>
      <c r="L57" s="117"/>
      <c r="M57" s="117"/>
      <c r="N57" s="117"/>
      <c r="O57" s="117"/>
      <c r="P57" s="117"/>
      <c r="Q57" s="117"/>
      <c r="R57" s="117"/>
      <c r="S57" s="117"/>
      <c r="T57" s="117"/>
      <c r="U57" s="117"/>
      <c r="V57" s="117"/>
      <c r="W57" s="117"/>
      <c r="X57" s="117"/>
      <c r="Y57" s="117"/>
      <c r="Z57" s="117"/>
      <c r="AA57" s="117"/>
      <c r="AB57" s="117"/>
      <c r="AC57" s="117"/>
      <c r="AD57" s="117"/>
      <c r="AE57" s="117"/>
      <c r="AF57" s="117"/>
      <c r="AG57" s="119">
        <f>'103 - VJEZDOVÁ BRÁNA B'!J30</f>
        <v>0</v>
      </c>
      <c r="AH57" s="118"/>
      <c r="AI57" s="118"/>
      <c r="AJ57" s="118"/>
      <c r="AK57" s="118"/>
      <c r="AL57" s="118"/>
      <c r="AM57" s="118"/>
      <c r="AN57" s="119">
        <f>SUM(AG57,AT57)</f>
        <v>0</v>
      </c>
      <c r="AO57" s="118"/>
      <c r="AP57" s="118"/>
      <c r="AQ57" s="120" t="s">
        <v>79</v>
      </c>
      <c r="AR57" s="121"/>
      <c r="AS57" s="122">
        <v>0</v>
      </c>
      <c r="AT57" s="123">
        <f>ROUND(SUM(AV57:AW57),2)</f>
        <v>0</v>
      </c>
      <c r="AU57" s="124">
        <f>'103 - VJEZDOVÁ BRÁNA B'!P85</f>
        <v>0</v>
      </c>
      <c r="AV57" s="123">
        <f>'103 - VJEZDOVÁ BRÁNA B'!J33</f>
        <v>0</v>
      </c>
      <c r="AW57" s="123">
        <f>'103 - VJEZDOVÁ BRÁNA B'!J34</f>
        <v>0</v>
      </c>
      <c r="AX57" s="123">
        <f>'103 - VJEZDOVÁ BRÁNA B'!J35</f>
        <v>0</v>
      </c>
      <c r="AY57" s="123">
        <f>'103 - VJEZDOVÁ BRÁNA B'!J36</f>
        <v>0</v>
      </c>
      <c r="AZ57" s="123">
        <f>'103 - VJEZDOVÁ BRÁNA B'!F33</f>
        <v>0</v>
      </c>
      <c r="BA57" s="123">
        <f>'103 - VJEZDOVÁ BRÁNA B'!F34</f>
        <v>0</v>
      </c>
      <c r="BB57" s="123">
        <f>'103 - VJEZDOVÁ BRÁNA B'!F35</f>
        <v>0</v>
      </c>
      <c r="BC57" s="123">
        <f>'103 - VJEZDOVÁ BRÁNA B'!F36</f>
        <v>0</v>
      </c>
      <c r="BD57" s="125">
        <f>'103 - VJEZDOVÁ BRÁNA B'!F37</f>
        <v>0</v>
      </c>
      <c r="BE57" s="7"/>
      <c r="BT57" s="126" t="s">
        <v>80</v>
      </c>
      <c r="BV57" s="126" t="s">
        <v>74</v>
      </c>
      <c r="BW57" s="126" t="s">
        <v>89</v>
      </c>
      <c r="BX57" s="126" t="s">
        <v>5</v>
      </c>
      <c r="CL57" s="126" t="s">
        <v>82</v>
      </c>
      <c r="CM57" s="126" t="s">
        <v>83</v>
      </c>
    </row>
    <row r="58" s="7" customFormat="1" ht="16.5" customHeight="1">
      <c r="A58" s="114" t="s">
        <v>76</v>
      </c>
      <c r="B58" s="115"/>
      <c r="C58" s="116"/>
      <c r="D58" s="117" t="s">
        <v>90</v>
      </c>
      <c r="E58" s="117"/>
      <c r="F58" s="117"/>
      <c r="G58" s="117"/>
      <c r="H58" s="117"/>
      <c r="I58" s="118"/>
      <c r="J58" s="117" t="s">
        <v>91</v>
      </c>
      <c r="K58" s="117"/>
      <c r="L58" s="117"/>
      <c r="M58" s="117"/>
      <c r="N58" s="117"/>
      <c r="O58" s="117"/>
      <c r="P58" s="117"/>
      <c r="Q58" s="117"/>
      <c r="R58" s="117"/>
      <c r="S58" s="117"/>
      <c r="T58" s="117"/>
      <c r="U58" s="117"/>
      <c r="V58" s="117"/>
      <c r="W58" s="117"/>
      <c r="X58" s="117"/>
      <c r="Y58" s="117"/>
      <c r="Z58" s="117"/>
      <c r="AA58" s="117"/>
      <c r="AB58" s="117"/>
      <c r="AC58" s="117"/>
      <c r="AD58" s="117"/>
      <c r="AE58" s="117"/>
      <c r="AF58" s="117"/>
      <c r="AG58" s="119">
        <f>'104 - ZŘÍZENÍ PŘECHODU PR...'!J30</f>
        <v>0</v>
      </c>
      <c r="AH58" s="118"/>
      <c r="AI58" s="118"/>
      <c r="AJ58" s="118"/>
      <c r="AK58" s="118"/>
      <c r="AL58" s="118"/>
      <c r="AM58" s="118"/>
      <c r="AN58" s="119">
        <f>SUM(AG58,AT58)</f>
        <v>0</v>
      </c>
      <c r="AO58" s="118"/>
      <c r="AP58" s="118"/>
      <c r="AQ58" s="120" t="s">
        <v>79</v>
      </c>
      <c r="AR58" s="121"/>
      <c r="AS58" s="122">
        <v>0</v>
      </c>
      <c r="AT58" s="123">
        <f>ROUND(SUM(AV58:AW58),2)</f>
        <v>0</v>
      </c>
      <c r="AU58" s="124">
        <f>'104 - ZŘÍZENÍ PŘECHODU PR...'!P86</f>
        <v>0</v>
      </c>
      <c r="AV58" s="123">
        <f>'104 - ZŘÍZENÍ PŘECHODU PR...'!J33</f>
        <v>0</v>
      </c>
      <c r="AW58" s="123">
        <f>'104 - ZŘÍZENÍ PŘECHODU PR...'!J34</f>
        <v>0</v>
      </c>
      <c r="AX58" s="123">
        <f>'104 - ZŘÍZENÍ PŘECHODU PR...'!J35</f>
        <v>0</v>
      </c>
      <c r="AY58" s="123">
        <f>'104 - ZŘÍZENÍ PŘECHODU PR...'!J36</f>
        <v>0</v>
      </c>
      <c r="AZ58" s="123">
        <f>'104 - ZŘÍZENÍ PŘECHODU PR...'!F33</f>
        <v>0</v>
      </c>
      <c r="BA58" s="123">
        <f>'104 - ZŘÍZENÍ PŘECHODU PR...'!F34</f>
        <v>0</v>
      </c>
      <c r="BB58" s="123">
        <f>'104 - ZŘÍZENÍ PŘECHODU PR...'!F35</f>
        <v>0</v>
      </c>
      <c r="BC58" s="123">
        <f>'104 - ZŘÍZENÍ PŘECHODU PR...'!F36</f>
        <v>0</v>
      </c>
      <c r="BD58" s="125">
        <f>'104 - ZŘÍZENÍ PŘECHODU PR...'!F37</f>
        <v>0</v>
      </c>
      <c r="BE58" s="7"/>
      <c r="BT58" s="126" t="s">
        <v>80</v>
      </c>
      <c r="BV58" s="126" t="s">
        <v>74</v>
      </c>
      <c r="BW58" s="126" t="s">
        <v>92</v>
      </c>
      <c r="BX58" s="126" t="s">
        <v>5</v>
      </c>
      <c r="CL58" s="126" t="s">
        <v>93</v>
      </c>
      <c r="CM58" s="126" t="s">
        <v>83</v>
      </c>
    </row>
    <row r="59" s="7" customFormat="1" ht="16.5" customHeight="1">
      <c r="A59" s="114" t="s">
        <v>76</v>
      </c>
      <c r="B59" s="115"/>
      <c r="C59" s="116"/>
      <c r="D59" s="117" t="s">
        <v>94</v>
      </c>
      <c r="E59" s="117"/>
      <c r="F59" s="117"/>
      <c r="G59" s="117"/>
      <c r="H59" s="117"/>
      <c r="I59" s="118"/>
      <c r="J59" s="117" t="s">
        <v>95</v>
      </c>
      <c r="K59" s="117"/>
      <c r="L59" s="117"/>
      <c r="M59" s="117"/>
      <c r="N59" s="117"/>
      <c r="O59" s="117"/>
      <c r="P59" s="117"/>
      <c r="Q59" s="117"/>
      <c r="R59" s="117"/>
      <c r="S59" s="117"/>
      <c r="T59" s="117"/>
      <c r="U59" s="117"/>
      <c r="V59" s="117"/>
      <c r="W59" s="117"/>
      <c r="X59" s="117"/>
      <c r="Y59" s="117"/>
      <c r="Z59" s="117"/>
      <c r="AA59" s="117"/>
      <c r="AB59" s="117"/>
      <c r="AC59" s="117"/>
      <c r="AD59" s="117"/>
      <c r="AE59" s="117"/>
      <c r="AF59" s="117"/>
      <c r="AG59" s="119">
        <f>'105 - ZŘÍZENÍ MÍSTA PRO P...'!J30</f>
        <v>0</v>
      </c>
      <c r="AH59" s="118"/>
      <c r="AI59" s="118"/>
      <c r="AJ59" s="118"/>
      <c r="AK59" s="118"/>
      <c r="AL59" s="118"/>
      <c r="AM59" s="118"/>
      <c r="AN59" s="119">
        <f>SUM(AG59,AT59)</f>
        <v>0</v>
      </c>
      <c r="AO59" s="118"/>
      <c r="AP59" s="118"/>
      <c r="AQ59" s="120" t="s">
        <v>79</v>
      </c>
      <c r="AR59" s="121"/>
      <c r="AS59" s="122">
        <v>0</v>
      </c>
      <c r="AT59" s="123">
        <f>ROUND(SUM(AV59:AW59),2)</f>
        <v>0</v>
      </c>
      <c r="AU59" s="124">
        <f>'105 - ZŘÍZENÍ MÍSTA PRO P...'!P85</f>
        <v>0</v>
      </c>
      <c r="AV59" s="123">
        <f>'105 - ZŘÍZENÍ MÍSTA PRO P...'!J33</f>
        <v>0</v>
      </c>
      <c r="AW59" s="123">
        <f>'105 - ZŘÍZENÍ MÍSTA PRO P...'!J34</f>
        <v>0</v>
      </c>
      <c r="AX59" s="123">
        <f>'105 - ZŘÍZENÍ MÍSTA PRO P...'!J35</f>
        <v>0</v>
      </c>
      <c r="AY59" s="123">
        <f>'105 - ZŘÍZENÍ MÍSTA PRO P...'!J36</f>
        <v>0</v>
      </c>
      <c r="AZ59" s="123">
        <f>'105 - ZŘÍZENÍ MÍSTA PRO P...'!F33</f>
        <v>0</v>
      </c>
      <c r="BA59" s="123">
        <f>'105 - ZŘÍZENÍ MÍSTA PRO P...'!F34</f>
        <v>0</v>
      </c>
      <c r="BB59" s="123">
        <f>'105 - ZŘÍZENÍ MÍSTA PRO P...'!F35</f>
        <v>0</v>
      </c>
      <c r="BC59" s="123">
        <f>'105 - ZŘÍZENÍ MÍSTA PRO P...'!F36</f>
        <v>0</v>
      </c>
      <c r="BD59" s="125">
        <f>'105 - ZŘÍZENÍ MÍSTA PRO P...'!F37</f>
        <v>0</v>
      </c>
      <c r="BE59" s="7"/>
      <c r="BT59" s="126" t="s">
        <v>80</v>
      </c>
      <c r="BV59" s="126" t="s">
        <v>74</v>
      </c>
      <c r="BW59" s="126" t="s">
        <v>96</v>
      </c>
      <c r="BX59" s="126" t="s">
        <v>5</v>
      </c>
      <c r="CL59" s="126" t="s">
        <v>93</v>
      </c>
      <c r="CM59" s="126" t="s">
        <v>83</v>
      </c>
    </row>
    <row r="60" s="7" customFormat="1" ht="16.5" customHeight="1">
      <c r="A60" s="114" t="s">
        <v>76</v>
      </c>
      <c r="B60" s="115"/>
      <c r="C60" s="116"/>
      <c r="D60" s="117" t="s">
        <v>97</v>
      </c>
      <c r="E60" s="117"/>
      <c r="F60" s="117"/>
      <c r="G60" s="117"/>
      <c r="H60" s="117"/>
      <c r="I60" s="118"/>
      <c r="J60" s="117" t="s">
        <v>98</v>
      </c>
      <c r="K60" s="117"/>
      <c r="L60" s="117"/>
      <c r="M60" s="117"/>
      <c r="N60" s="117"/>
      <c r="O60" s="117"/>
      <c r="P60" s="117"/>
      <c r="Q60" s="117"/>
      <c r="R60" s="117"/>
      <c r="S60" s="117"/>
      <c r="T60" s="117"/>
      <c r="U60" s="117"/>
      <c r="V60" s="117"/>
      <c r="W60" s="117"/>
      <c r="X60" s="117"/>
      <c r="Y60" s="117"/>
      <c r="Z60" s="117"/>
      <c r="AA60" s="117"/>
      <c r="AB60" s="117"/>
      <c r="AC60" s="117"/>
      <c r="AD60" s="117"/>
      <c r="AE60" s="117"/>
      <c r="AF60" s="117"/>
      <c r="AG60" s="119">
        <f>'901 - VRN - SÚS PK'!J30</f>
        <v>0</v>
      </c>
      <c r="AH60" s="118"/>
      <c r="AI60" s="118"/>
      <c r="AJ60" s="118"/>
      <c r="AK60" s="118"/>
      <c r="AL60" s="118"/>
      <c r="AM60" s="118"/>
      <c r="AN60" s="119">
        <f>SUM(AG60,AT60)</f>
        <v>0</v>
      </c>
      <c r="AO60" s="118"/>
      <c r="AP60" s="118"/>
      <c r="AQ60" s="120" t="s">
        <v>99</v>
      </c>
      <c r="AR60" s="121"/>
      <c r="AS60" s="122">
        <v>0</v>
      </c>
      <c r="AT60" s="123">
        <f>ROUND(SUM(AV60:AW60),2)</f>
        <v>0</v>
      </c>
      <c r="AU60" s="124">
        <f>'901 - VRN - SÚS PK'!P85</f>
        <v>0</v>
      </c>
      <c r="AV60" s="123">
        <f>'901 - VRN - SÚS PK'!J33</f>
        <v>0</v>
      </c>
      <c r="AW60" s="123">
        <f>'901 - VRN - SÚS PK'!J34</f>
        <v>0</v>
      </c>
      <c r="AX60" s="123">
        <f>'901 - VRN - SÚS PK'!J35</f>
        <v>0</v>
      </c>
      <c r="AY60" s="123">
        <f>'901 - VRN - SÚS PK'!J36</f>
        <v>0</v>
      </c>
      <c r="AZ60" s="123">
        <f>'901 - VRN - SÚS PK'!F33</f>
        <v>0</v>
      </c>
      <c r="BA60" s="123">
        <f>'901 - VRN - SÚS PK'!F34</f>
        <v>0</v>
      </c>
      <c r="BB60" s="123">
        <f>'901 - VRN - SÚS PK'!F35</f>
        <v>0</v>
      </c>
      <c r="BC60" s="123">
        <f>'901 - VRN - SÚS PK'!F36</f>
        <v>0</v>
      </c>
      <c r="BD60" s="125">
        <f>'901 - VRN - SÚS PK'!F37</f>
        <v>0</v>
      </c>
      <c r="BE60" s="7"/>
      <c r="BT60" s="126" t="s">
        <v>80</v>
      </c>
      <c r="BV60" s="126" t="s">
        <v>74</v>
      </c>
      <c r="BW60" s="126" t="s">
        <v>100</v>
      </c>
      <c r="BX60" s="126" t="s">
        <v>5</v>
      </c>
      <c r="CL60" s="126" t="s">
        <v>19</v>
      </c>
      <c r="CM60" s="126" t="s">
        <v>83</v>
      </c>
    </row>
    <row r="61" s="7" customFormat="1" ht="16.5" customHeight="1">
      <c r="A61" s="114" t="s">
        <v>76</v>
      </c>
      <c r="B61" s="115"/>
      <c r="C61" s="116"/>
      <c r="D61" s="117" t="s">
        <v>101</v>
      </c>
      <c r="E61" s="117"/>
      <c r="F61" s="117"/>
      <c r="G61" s="117"/>
      <c r="H61" s="117"/>
      <c r="I61" s="118"/>
      <c r="J61" s="117" t="s">
        <v>102</v>
      </c>
      <c r="K61" s="117"/>
      <c r="L61" s="117"/>
      <c r="M61" s="117"/>
      <c r="N61" s="117"/>
      <c r="O61" s="117"/>
      <c r="P61" s="117"/>
      <c r="Q61" s="117"/>
      <c r="R61" s="117"/>
      <c r="S61" s="117"/>
      <c r="T61" s="117"/>
      <c r="U61" s="117"/>
      <c r="V61" s="117"/>
      <c r="W61" s="117"/>
      <c r="X61" s="117"/>
      <c r="Y61" s="117"/>
      <c r="Z61" s="117"/>
      <c r="AA61" s="117"/>
      <c r="AB61" s="117"/>
      <c r="AC61" s="117"/>
      <c r="AD61" s="117"/>
      <c r="AE61" s="117"/>
      <c r="AF61" s="117"/>
      <c r="AG61" s="119">
        <f>'902 - VRN - OBEC BROUMOV'!J30</f>
        <v>0</v>
      </c>
      <c r="AH61" s="118"/>
      <c r="AI61" s="118"/>
      <c r="AJ61" s="118"/>
      <c r="AK61" s="118"/>
      <c r="AL61" s="118"/>
      <c r="AM61" s="118"/>
      <c r="AN61" s="119">
        <f>SUM(AG61,AT61)</f>
        <v>0</v>
      </c>
      <c r="AO61" s="118"/>
      <c r="AP61" s="118"/>
      <c r="AQ61" s="120" t="s">
        <v>99</v>
      </c>
      <c r="AR61" s="121"/>
      <c r="AS61" s="127">
        <v>0</v>
      </c>
      <c r="AT61" s="128">
        <f>ROUND(SUM(AV61:AW61),2)</f>
        <v>0</v>
      </c>
      <c r="AU61" s="129">
        <f>'902 - VRN - OBEC BROUMOV'!P85</f>
        <v>0</v>
      </c>
      <c r="AV61" s="128">
        <f>'902 - VRN - OBEC BROUMOV'!J33</f>
        <v>0</v>
      </c>
      <c r="AW61" s="128">
        <f>'902 - VRN - OBEC BROUMOV'!J34</f>
        <v>0</v>
      </c>
      <c r="AX61" s="128">
        <f>'902 - VRN - OBEC BROUMOV'!J35</f>
        <v>0</v>
      </c>
      <c r="AY61" s="128">
        <f>'902 - VRN - OBEC BROUMOV'!J36</f>
        <v>0</v>
      </c>
      <c r="AZ61" s="128">
        <f>'902 - VRN - OBEC BROUMOV'!F33</f>
        <v>0</v>
      </c>
      <c r="BA61" s="128">
        <f>'902 - VRN - OBEC BROUMOV'!F34</f>
        <v>0</v>
      </c>
      <c r="BB61" s="128">
        <f>'902 - VRN - OBEC BROUMOV'!F35</f>
        <v>0</v>
      </c>
      <c r="BC61" s="128">
        <f>'902 - VRN - OBEC BROUMOV'!F36</f>
        <v>0</v>
      </c>
      <c r="BD61" s="130">
        <f>'902 - VRN - OBEC BROUMOV'!F37</f>
        <v>0</v>
      </c>
      <c r="BE61" s="7"/>
      <c r="BT61" s="126" t="s">
        <v>80</v>
      </c>
      <c r="BV61" s="126" t="s">
        <v>74</v>
      </c>
      <c r="BW61" s="126" t="s">
        <v>103</v>
      </c>
      <c r="BX61" s="126" t="s">
        <v>5</v>
      </c>
      <c r="CL61" s="126" t="s">
        <v>19</v>
      </c>
      <c r="CM61" s="126" t="s">
        <v>83</v>
      </c>
    </row>
    <row r="62" s="2" customFormat="1" ht="30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7"/>
      <c r="AS62" s="41"/>
      <c r="AT62" s="41"/>
      <c r="AU62" s="41"/>
      <c r="AV62" s="41"/>
      <c r="AW62" s="41"/>
      <c r="AX62" s="41"/>
      <c r="AY62" s="41"/>
      <c r="AZ62" s="41"/>
      <c r="BA62" s="41"/>
      <c r="BB62" s="41"/>
      <c r="BC62" s="41"/>
      <c r="BD62" s="41"/>
      <c r="BE62" s="41"/>
    </row>
    <row r="63" s="2" customFormat="1" ht="6.96" customHeight="1">
      <c r="A63" s="41"/>
      <c r="B63" s="62"/>
      <c r="C63" s="63"/>
      <c r="D63" s="63"/>
      <c r="E63" s="63"/>
      <c r="F63" s="63"/>
      <c r="G63" s="63"/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  <c r="U63" s="63"/>
      <c r="V63" s="63"/>
      <c r="W63" s="63"/>
      <c r="X63" s="63"/>
      <c r="Y63" s="63"/>
      <c r="Z63" s="63"/>
      <c r="AA63" s="63"/>
      <c r="AB63" s="63"/>
      <c r="AC63" s="63"/>
      <c r="AD63" s="63"/>
      <c r="AE63" s="63"/>
      <c r="AF63" s="63"/>
      <c r="AG63" s="63"/>
      <c r="AH63" s="63"/>
      <c r="AI63" s="63"/>
      <c r="AJ63" s="63"/>
      <c r="AK63" s="63"/>
      <c r="AL63" s="63"/>
      <c r="AM63" s="63"/>
      <c r="AN63" s="63"/>
      <c r="AO63" s="63"/>
      <c r="AP63" s="63"/>
      <c r="AQ63" s="63"/>
      <c r="AR63" s="47"/>
      <c r="AS63" s="41"/>
      <c r="AT63" s="41"/>
      <c r="AU63" s="41"/>
      <c r="AV63" s="41"/>
      <c r="AW63" s="41"/>
      <c r="AX63" s="41"/>
      <c r="AY63" s="41"/>
      <c r="AZ63" s="41"/>
      <c r="BA63" s="41"/>
      <c r="BB63" s="41"/>
      <c r="BC63" s="41"/>
      <c r="BD63" s="41"/>
      <c r="BE63" s="41"/>
    </row>
  </sheetData>
  <sheetProtection sheet="1" formatColumns="0" formatRows="0" objects="1" scenarios="1" spinCount="100000" saltValue="LMSnso7MlDUgBA0sprVZ7hKSbyLC1KdoxrND7fQBMPYjGT4xWDBER6DHlG+N0covumbeKYDoLV4Zul0OWFQI0Q==" hashValue="jGeiD6XHphnIvUK7LdVpfhnwbl9gXSnJGbe0P4/hweOaWz3s4392SU0GVIF/ueZb6rI+DC2pilxwrMUctGK3iw==" algorithmName="SHA-512" password="CC35"/>
  <mergeCells count="66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101 - OPRAVA KRYTU SILNIC...'!C2" display="/"/>
    <hyperlink ref="A56" location="'102 - VJEZDOVÁ BRÁNA A'!C2" display="/"/>
    <hyperlink ref="A57" location="'103 - VJEZDOVÁ BRÁNA B'!C2" display="/"/>
    <hyperlink ref="A58" location="'104 - ZŘÍZENÍ PŘECHODU PR...'!C2" display="/"/>
    <hyperlink ref="A59" location="'105 - ZŘÍZENÍ MÍSTA PRO P...'!C2" display="/"/>
    <hyperlink ref="A60" location="'901 - VRN - SÚS PK'!C2" display="/"/>
    <hyperlink ref="A61" location="'902 - VRN - OBEC BROUMOV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81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83</v>
      </c>
    </row>
    <row r="4" s="1" customFormat="1" ht="24.96" customHeight="1">
      <c r="B4" s="23"/>
      <c r="D4" s="133" t="s">
        <v>104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II/201 - BROUMOV - PRŮTAH, VJEZDOVÉ BRÁNY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105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106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82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15. 4. 2024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19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27</v>
      </c>
      <c r="F15" s="41"/>
      <c r="G15" s="41"/>
      <c r="H15" s="41"/>
      <c r="I15" s="135" t="s">
        <v>28</v>
      </c>
      <c r="J15" s="139" t="s">
        <v>19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29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28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31</v>
      </c>
      <c r="E20" s="41"/>
      <c r="F20" s="41"/>
      <c r="G20" s="41"/>
      <c r="H20" s="41"/>
      <c r="I20" s="135" t="s">
        <v>26</v>
      </c>
      <c r="J20" s="139" t="s">
        <v>19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32</v>
      </c>
      <c r="F21" s="41"/>
      <c r="G21" s="41"/>
      <c r="H21" s="41"/>
      <c r="I21" s="135" t="s">
        <v>28</v>
      </c>
      <c r="J21" s="139" t="s">
        <v>19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34</v>
      </c>
      <c r="E23" s="41"/>
      <c r="F23" s="41"/>
      <c r="G23" s="41"/>
      <c r="H23" s="41"/>
      <c r="I23" s="135" t="s">
        <v>26</v>
      </c>
      <c r="J23" s="139" t="s">
        <v>19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35</v>
      </c>
      <c r="F24" s="41"/>
      <c r="G24" s="41"/>
      <c r="H24" s="41"/>
      <c r="I24" s="135" t="s">
        <v>28</v>
      </c>
      <c r="J24" s="139" t="s">
        <v>19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36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38</v>
      </c>
      <c r="E30" s="41"/>
      <c r="F30" s="41"/>
      <c r="G30" s="41"/>
      <c r="H30" s="41"/>
      <c r="I30" s="41"/>
      <c r="J30" s="147">
        <f>ROUND(J85,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40</v>
      </c>
      <c r="G32" s="41"/>
      <c r="H32" s="41"/>
      <c r="I32" s="148" t="s">
        <v>39</v>
      </c>
      <c r="J32" s="148" t="s">
        <v>41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42</v>
      </c>
      <c r="E33" s="135" t="s">
        <v>43</v>
      </c>
      <c r="F33" s="150">
        <f>ROUND((SUM(BE85:BE414)),  2)</f>
        <v>0</v>
      </c>
      <c r="G33" s="41"/>
      <c r="H33" s="41"/>
      <c r="I33" s="151">
        <v>0.20999999999999999</v>
      </c>
      <c r="J33" s="150">
        <f>ROUND(((SUM(BE85:BE414))*I33),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44</v>
      </c>
      <c r="F34" s="150">
        <f>ROUND((SUM(BF85:BF414)),  2)</f>
        <v>0</v>
      </c>
      <c r="G34" s="41"/>
      <c r="H34" s="41"/>
      <c r="I34" s="151">
        <v>0.12</v>
      </c>
      <c r="J34" s="150">
        <f>ROUND(((SUM(BF85:BF414))*I34),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45</v>
      </c>
      <c r="F35" s="150">
        <f>ROUND((SUM(BG85:BG414)),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46</v>
      </c>
      <c r="F36" s="150">
        <f>ROUND((SUM(BH85:BH414)),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47</v>
      </c>
      <c r="F37" s="150">
        <f>ROUND((SUM(BI85:BI414)),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48</v>
      </c>
      <c r="E39" s="154"/>
      <c r="F39" s="154"/>
      <c r="G39" s="155" t="s">
        <v>49</v>
      </c>
      <c r="H39" s="156" t="s">
        <v>50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107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II/201 - BROUMOV - PRŮTAH, VJEZDOVÉ BRÁNY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105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101 - OPRAVA KRYTU SILNICE II/201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Broumov</v>
      </c>
      <c r="G52" s="43"/>
      <c r="H52" s="43"/>
      <c r="I52" s="35" t="s">
        <v>23</v>
      </c>
      <c r="J52" s="75" t="str">
        <f>IF(J12="","",J12)</f>
        <v>15. 4. 2024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SÚS Plzeňského kraje, p.o.</v>
      </c>
      <c r="G54" s="43"/>
      <c r="H54" s="43"/>
      <c r="I54" s="35" t="s">
        <v>31</v>
      </c>
      <c r="J54" s="39" t="str">
        <f>E21</f>
        <v>Ing. Jaroslav Rojt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34</v>
      </c>
      <c r="J55" s="39" t="str">
        <f>E24</f>
        <v>Jan Leinhäupel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108</v>
      </c>
      <c r="D57" s="165"/>
      <c r="E57" s="165"/>
      <c r="F57" s="165"/>
      <c r="G57" s="165"/>
      <c r="H57" s="165"/>
      <c r="I57" s="165"/>
      <c r="J57" s="166" t="s">
        <v>109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70</v>
      </c>
      <c r="D59" s="43"/>
      <c r="E59" s="43"/>
      <c r="F59" s="43"/>
      <c r="G59" s="43"/>
      <c r="H59" s="43"/>
      <c r="I59" s="43"/>
      <c r="J59" s="105">
        <f>J85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110</v>
      </c>
    </row>
    <row r="60" s="9" customFormat="1" ht="24.96" customHeight="1">
      <c r="A60" s="9"/>
      <c r="B60" s="168"/>
      <c r="C60" s="169"/>
      <c r="D60" s="170" t="s">
        <v>111</v>
      </c>
      <c r="E60" s="171"/>
      <c r="F60" s="171"/>
      <c r="G60" s="171"/>
      <c r="H60" s="171"/>
      <c r="I60" s="171"/>
      <c r="J60" s="172">
        <f>J86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112</v>
      </c>
      <c r="E61" s="177"/>
      <c r="F61" s="177"/>
      <c r="G61" s="177"/>
      <c r="H61" s="177"/>
      <c r="I61" s="177"/>
      <c r="J61" s="178">
        <f>J87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113</v>
      </c>
      <c r="E62" s="177"/>
      <c r="F62" s="177"/>
      <c r="G62" s="177"/>
      <c r="H62" s="177"/>
      <c r="I62" s="177"/>
      <c r="J62" s="178">
        <f>J117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114</v>
      </c>
      <c r="E63" s="177"/>
      <c r="F63" s="177"/>
      <c r="G63" s="177"/>
      <c r="H63" s="177"/>
      <c r="I63" s="177"/>
      <c r="J63" s="178">
        <f>J219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115</v>
      </c>
      <c r="E64" s="177"/>
      <c r="F64" s="177"/>
      <c r="G64" s="177"/>
      <c r="H64" s="177"/>
      <c r="I64" s="177"/>
      <c r="J64" s="178">
        <f>J377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116</v>
      </c>
      <c r="E65" s="177"/>
      <c r="F65" s="177"/>
      <c r="G65" s="177"/>
      <c r="H65" s="177"/>
      <c r="I65" s="177"/>
      <c r="J65" s="178">
        <f>J412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137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6.96" customHeight="1">
      <c r="A67" s="41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71" s="2" customFormat="1" ht="6.96" customHeight="1">
      <c r="A71" s="41"/>
      <c r="B71" s="64"/>
      <c r="C71" s="65"/>
      <c r="D71" s="65"/>
      <c r="E71" s="65"/>
      <c r="F71" s="65"/>
      <c r="G71" s="65"/>
      <c r="H71" s="65"/>
      <c r="I71" s="65"/>
      <c r="J71" s="65"/>
      <c r="K71" s="65"/>
      <c r="L71" s="13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24.96" customHeight="1">
      <c r="A72" s="41"/>
      <c r="B72" s="42"/>
      <c r="C72" s="26" t="s">
        <v>117</v>
      </c>
      <c r="D72" s="43"/>
      <c r="E72" s="43"/>
      <c r="F72" s="43"/>
      <c r="G72" s="43"/>
      <c r="H72" s="43"/>
      <c r="I72" s="43"/>
      <c r="J72" s="43"/>
      <c r="K72" s="43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16</v>
      </c>
      <c r="D74" s="43"/>
      <c r="E74" s="43"/>
      <c r="F74" s="43"/>
      <c r="G74" s="43"/>
      <c r="H74" s="43"/>
      <c r="I74" s="43"/>
      <c r="J74" s="43"/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6.5" customHeight="1">
      <c r="A75" s="41"/>
      <c r="B75" s="42"/>
      <c r="C75" s="43"/>
      <c r="D75" s="43"/>
      <c r="E75" s="163" t="str">
        <f>E7</f>
        <v>II/201 - BROUMOV - PRŮTAH, VJEZDOVÉ BRÁNY</v>
      </c>
      <c r="F75" s="35"/>
      <c r="G75" s="35"/>
      <c r="H75" s="35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105</v>
      </c>
      <c r="D76" s="43"/>
      <c r="E76" s="43"/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6.5" customHeight="1">
      <c r="A77" s="41"/>
      <c r="B77" s="42"/>
      <c r="C77" s="43"/>
      <c r="D77" s="43"/>
      <c r="E77" s="72" t="str">
        <f>E9</f>
        <v>101 - OPRAVA KRYTU SILNICE II/201</v>
      </c>
      <c r="F77" s="43"/>
      <c r="G77" s="43"/>
      <c r="H77" s="43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21</v>
      </c>
      <c r="D79" s="43"/>
      <c r="E79" s="43"/>
      <c r="F79" s="30" t="str">
        <f>F12</f>
        <v>Broumov</v>
      </c>
      <c r="G79" s="43"/>
      <c r="H79" s="43"/>
      <c r="I79" s="35" t="s">
        <v>23</v>
      </c>
      <c r="J79" s="75" t="str">
        <f>IF(J12="","",J12)</f>
        <v>15. 4. 2024</v>
      </c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5.15" customHeight="1">
      <c r="A81" s="41"/>
      <c r="B81" s="42"/>
      <c r="C81" s="35" t="s">
        <v>25</v>
      </c>
      <c r="D81" s="43"/>
      <c r="E81" s="43"/>
      <c r="F81" s="30" t="str">
        <f>E15</f>
        <v>SÚS Plzeňského kraje, p.o.</v>
      </c>
      <c r="G81" s="43"/>
      <c r="H81" s="43"/>
      <c r="I81" s="35" t="s">
        <v>31</v>
      </c>
      <c r="J81" s="39" t="str">
        <f>E21</f>
        <v>Ing. Jaroslav Rojt</v>
      </c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5.15" customHeight="1">
      <c r="A82" s="41"/>
      <c r="B82" s="42"/>
      <c r="C82" s="35" t="s">
        <v>29</v>
      </c>
      <c r="D82" s="43"/>
      <c r="E82" s="43"/>
      <c r="F82" s="30" t="str">
        <f>IF(E18="","",E18)</f>
        <v>Vyplň údaj</v>
      </c>
      <c r="G82" s="43"/>
      <c r="H82" s="43"/>
      <c r="I82" s="35" t="s">
        <v>34</v>
      </c>
      <c r="J82" s="39" t="str">
        <f>E24</f>
        <v>Jan Leinhäupel</v>
      </c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0.32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11" customFormat="1" ht="29.28" customHeight="1">
      <c r="A84" s="180"/>
      <c r="B84" s="181"/>
      <c r="C84" s="182" t="s">
        <v>118</v>
      </c>
      <c r="D84" s="183" t="s">
        <v>57</v>
      </c>
      <c r="E84" s="183" t="s">
        <v>53</v>
      </c>
      <c r="F84" s="183" t="s">
        <v>54</v>
      </c>
      <c r="G84" s="183" t="s">
        <v>119</v>
      </c>
      <c r="H84" s="183" t="s">
        <v>120</v>
      </c>
      <c r="I84" s="183" t="s">
        <v>121</v>
      </c>
      <c r="J84" s="183" t="s">
        <v>109</v>
      </c>
      <c r="K84" s="184" t="s">
        <v>122</v>
      </c>
      <c r="L84" s="185"/>
      <c r="M84" s="95" t="s">
        <v>19</v>
      </c>
      <c r="N84" s="96" t="s">
        <v>42</v>
      </c>
      <c r="O84" s="96" t="s">
        <v>123</v>
      </c>
      <c r="P84" s="96" t="s">
        <v>124</v>
      </c>
      <c r="Q84" s="96" t="s">
        <v>125</v>
      </c>
      <c r="R84" s="96" t="s">
        <v>126</v>
      </c>
      <c r="S84" s="96" t="s">
        <v>127</v>
      </c>
      <c r="T84" s="97" t="s">
        <v>128</v>
      </c>
      <c r="U84" s="180"/>
      <c r="V84" s="180"/>
      <c r="W84" s="180"/>
      <c r="X84" s="180"/>
      <c r="Y84" s="180"/>
      <c r="Z84" s="180"/>
      <c r="AA84" s="180"/>
      <c r="AB84" s="180"/>
      <c r="AC84" s="180"/>
      <c r="AD84" s="180"/>
      <c r="AE84" s="180"/>
    </row>
    <row r="85" s="2" customFormat="1" ht="22.8" customHeight="1">
      <c r="A85" s="41"/>
      <c r="B85" s="42"/>
      <c r="C85" s="102" t="s">
        <v>129</v>
      </c>
      <c r="D85" s="43"/>
      <c r="E85" s="43"/>
      <c r="F85" s="43"/>
      <c r="G85" s="43"/>
      <c r="H85" s="43"/>
      <c r="I85" s="43"/>
      <c r="J85" s="186">
        <f>BK85</f>
        <v>0</v>
      </c>
      <c r="K85" s="43"/>
      <c r="L85" s="47"/>
      <c r="M85" s="98"/>
      <c r="N85" s="187"/>
      <c r="O85" s="99"/>
      <c r="P85" s="188">
        <f>P86</f>
        <v>0</v>
      </c>
      <c r="Q85" s="99"/>
      <c r="R85" s="188">
        <f>R86</f>
        <v>273.19811375</v>
      </c>
      <c r="S85" s="99"/>
      <c r="T85" s="189">
        <f>T86</f>
        <v>2713.9189999999999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T85" s="20" t="s">
        <v>71</v>
      </c>
      <c r="AU85" s="20" t="s">
        <v>110</v>
      </c>
      <c r="BK85" s="190">
        <f>BK86</f>
        <v>0</v>
      </c>
    </row>
    <row r="86" s="12" customFormat="1" ht="25.92" customHeight="1">
      <c r="A86" s="12"/>
      <c r="B86" s="191"/>
      <c r="C86" s="192"/>
      <c r="D86" s="193" t="s">
        <v>71</v>
      </c>
      <c r="E86" s="194" t="s">
        <v>130</v>
      </c>
      <c r="F86" s="194" t="s">
        <v>131</v>
      </c>
      <c r="G86" s="192"/>
      <c r="H86" s="192"/>
      <c r="I86" s="195"/>
      <c r="J86" s="196">
        <f>BK86</f>
        <v>0</v>
      </c>
      <c r="K86" s="192"/>
      <c r="L86" s="197"/>
      <c r="M86" s="198"/>
      <c r="N86" s="199"/>
      <c r="O86" s="199"/>
      <c r="P86" s="200">
        <f>P87+P117+P219+P377+P412</f>
        <v>0</v>
      </c>
      <c r="Q86" s="199"/>
      <c r="R86" s="200">
        <f>R87+R117+R219+R377+R412</f>
        <v>273.19811375</v>
      </c>
      <c r="S86" s="199"/>
      <c r="T86" s="201">
        <f>T87+T117+T219+T377+T412</f>
        <v>2713.9189999999999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2" t="s">
        <v>80</v>
      </c>
      <c r="AT86" s="203" t="s">
        <v>71</v>
      </c>
      <c r="AU86" s="203" t="s">
        <v>72</v>
      </c>
      <c r="AY86" s="202" t="s">
        <v>132</v>
      </c>
      <c r="BK86" s="204">
        <f>BK87+BK117+BK219+BK377+BK412</f>
        <v>0</v>
      </c>
    </row>
    <row r="87" s="12" customFormat="1" ht="22.8" customHeight="1">
      <c r="A87" s="12"/>
      <c r="B87" s="191"/>
      <c r="C87" s="192"/>
      <c r="D87" s="193" t="s">
        <v>71</v>
      </c>
      <c r="E87" s="205" t="s">
        <v>80</v>
      </c>
      <c r="F87" s="205" t="s">
        <v>133</v>
      </c>
      <c r="G87" s="192"/>
      <c r="H87" s="192"/>
      <c r="I87" s="195"/>
      <c r="J87" s="206">
        <f>BK87</f>
        <v>0</v>
      </c>
      <c r="K87" s="192"/>
      <c r="L87" s="197"/>
      <c r="M87" s="198"/>
      <c r="N87" s="199"/>
      <c r="O87" s="199"/>
      <c r="P87" s="200">
        <f>SUM(P88:P116)</f>
        <v>0</v>
      </c>
      <c r="Q87" s="199"/>
      <c r="R87" s="200">
        <f>SUM(R88:R116)</f>
        <v>1.3346499999999999</v>
      </c>
      <c r="S87" s="199"/>
      <c r="T87" s="201">
        <f>SUM(T88:T116)</f>
        <v>2382.1500000000001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2" t="s">
        <v>80</v>
      </c>
      <c r="AT87" s="203" t="s">
        <v>71</v>
      </c>
      <c r="AU87" s="203" t="s">
        <v>80</v>
      </c>
      <c r="AY87" s="202" t="s">
        <v>132</v>
      </c>
      <c r="BK87" s="204">
        <f>SUM(BK88:BK116)</f>
        <v>0</v>
      </c>
    </row>
    <row r="88" s="2" customFormat="1" ht="33" customHeight="1">
      <c r="A88" s="41"/>
      <c r="B88" s="42"/>
      <c r="C88" s="207" t="s">
        <v>80</v>
      </c>
      <c r="D88" s="207" t="s">
        <v>134</v>
      </c>
      <c r="E88" s="208" t="s">
        <v>135</v>
      </c>
      <c r="F88" s="209" t="s">
        <v>136</v>
      </c>
      <c r="G88" s="210" t="s">
        <v>137</v>
      </c>
      <c r="H88" s="211">
        <v>1675</v>
      </c>
      <c r="I88" s="212"/>
      <c r="J88" s="213">
        <f>ROUND(I88*H88,2)</f>
        <v>0</v>
      </c>
      <c r="K88" s="209" t="s">
        <v>138</v>
      </c>
      <c r="L88" s="47"/>
      <c r="M88" s="214" t="s">
        <v>19</v>
      </c>
      <c r="N88" s="215" t="s">
        <v>43</v>
      </c>
      <c r="O88" s="87"/>
      <c r="P88" s="216">
        <f>O88*H88</f>
        <v>0</v>
      </c>
      <c r="Q88" s="216">
        <v>0</v>
      </c>
      <c r="R88" s="216">
        <f>Q88*H88</f>
        <v>0</v>
      </c>
      <c r="S88" s="216">
        <v>0.22</v>
      </c>
      <c r="T88" s="217">
        <f>S88*H88</f>
        <v>368.5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18" t="s">
        <v>139</v>
      </c>
      <c r="AT88" s="218" t="s">
        <v>134</v>
      </c>
      <c r="AU88" s="218" t="s">
        <v>83</v>
      </c>
      <c r="AY88" s="20" t="s">
        <v>132</v>
      </c>
      <c r="BE88" s="219">
        <f>IF(N88="základní",J88,0)</f>
        <v>0</v>
      </c>
      <c r="BF88" s="219">
        <f>IF(N88="snížená",J88,0)</f>
        <v>0</v>
      </c>
      <c r="BG88" s="219">
        <f>IF(N88="zákl. přenesená",J88,0)</f>
        <v>0</v>
      </c>
      <c r="BH88" s="219">
        <f>IF(N88="sníž. přenesená",J88,0)</f>
        <v>0</v>
      </c>
      <c r="BI88" s="219">
        <f>IF(N88="nulová",J88,0)</f>
        <v>0</v>
      </c>
      <c r="BJ88" s="20" t="s">
        <v>80</v>
      </c>
      <c r="BK88" s="219">
        <f>ROUND(I88*H88,2)</f>
        <v>0</v>
      </c>
      <c r="BL88" s="20" t="s">
        <v>139</v>
      </c>
      <c r="BM88" s="218" t="s">
        <v>140</v>
      </c>
    </row>
    <row r="89" s="2" customFormat="1">
      <c r="A89" s="41"/>
      <c r="B89" s="42"/>
      <c r="C89" s="43"/>
      <c r="D89" s="220" t="s">
        <v>141</v>
      </c>
      <c r="E89" s="43"/>
      <c r="F89" s="221" t="s">
        <v>142</v>
      </c>
      <c r="G89" s="43"/>
      <c r="H89" s="43"/>
      <c r="I89" s="222"/>
      <c r="J89" s="43"/>
      <c r="K89" s="43"/>
      <c r="L89" s="47"/>
      <c r="M89" s="223"/>
      <c r="N89" s="224"/>
      <c r="O89" s="87"/>
      <c r="P89" s="87"/>
      <c r="Q89" s="87"/>
      <c r="R89" s="87"/>
      <c r="S89" s="87"/>
      <c r="T89" s="88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141</v>
      </c>
      <c r="AU89" s="20" t="s">
        <v>83</v>
      </c>
    </row>
    <row r="90" s="13" customFormat="1">
      <c r="A90" s="13"/>
      <c r="B90" s="225"/>
      <c r="C90" s="226"/>
      <c r="D90" s="227" t="s">
        <v>143</v>
      </c>
      <c r="E90" s="228" t="s">
        <v>19</v>
      </c>
      <c r="F90" s="229" t="s">
        <v>144</v>
      </c>
      <c r="G90" s="226"/>
      <c r="H90" s="228" t="s">
        <v>19</v>
      </c>
      <c r="I90" s="230"/>
      <c r="J90" s="226"/>
      <c r="K90" s="226"/>
      <c r="L90" s="231"/>
      <c r="M90" s="232"/>
      <c r="N90" s="233"/>
      <c r="O90" s="233"/>
      <c r="P90" s="233"/>
      <c r="Q90" s="233"/>
      <c r="R90" s="233"/>
      <c r="S90" s="233"/>
      <c r="T90" s="234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5" t="s">
        <v>143</v>
      </c>
      <c r="AU90" s="235" t="s">
        <v>83</v>
      </c>
      <c r="AV90" s="13" t="s">
        <v>80</v>
      </c>
      <c r="AW90" s="13" t="s">
        <v>33</v>
      </c>
      <c r="AX90" s="13" t="s">
        <v>72</v>
      </c>
      <c r="AY90" s="235" t="s">
        <v>132</v>
      </c>
    </row>
    <row r="91" s="14" customFormat="1">
      <c r="A91" s="14"/>
      <c r="B91" s="236"/>
      <c r="C91" s="237"/>
      <c r="D91" s="227" t="s">
        <v>143</v>
      </c>
      <c r="E91" s="238" t="s">
        <v>19</v>
      </c>
      <c r="F91" s="239" t="s">
        <v>145</v>
      </c>
      <c r="G91" s="237"/>
      <c r="H91" s="240">
        <v>1230</v>
      </c>
      <c r="I91" s="241"/>
      <c r="J91" s="237"/>
      <c r="K91" s="237"/>
      <c r="L91" s="242"/>
      <c r="M91" s="243"/>
      <c r="N91" s="244"/>
      <c r="O91" s="244"/>
      <c r="P91" s="244"/>
      <c r="Q91" s="244"/>
      <c r="R91" s="244"/>
      <c r="S91" s="244"/>
      <c r="T91" s="245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46" t="s">
        <v>143</v>
      </c>
      <c r="AU91" s="246" t="s">
        <v>83</v>
      </c>
      <c r="AV91" s="14" t="s">
        <v>83</v>
      </c>
      <c r="AW91" s="14" t="s">
        <v>33</v>
      </c>
      <c r="AX91" s="14" t="s">
        <v>72</v>
      </c>
      <c r="AY91" s="246" t="s">
        <v>132</v>
      </c>
    </row>
    <row r="92" s="14" customFormat="1">
      <c r="A92" s="14"/>
      <c r="B92" s="236"/>
      <c r="C92" s="237"/>
      <c r="D92" s="227" t="s">
        <v>143</v>
      </c>
      <c r="E92" s="238" t="s">
        <v>19</v>
      </c>
      <c r="F92" s="239" t="s">
        <v>146</v>
      </c>
      <c r="G92" s="237"/>
      <c r="H92" s="240">
        <v>290</v>
      </c>
      <c r="I92" s="241"/>
      <c r="J92" s="237"/>
      <c r="K92" s="237"/>
      <c r="L92" s="242"/>
      <c r="M92" s="243"/>
      <c r="N92" s="244"/>
      <c r="O92" s="244"/>
      <c r="P92" s="244"/>
      <c r="Q92" s="244"/>
      <c r="R92" s="244"/>
      <c r="S92" s="244"/>
      <c r="T92" s="245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6" t="s">
        <v>143</v>
      </c>
      <c r="AU92" s="246" t="s">
        <v>83</v>
      </c>
      <c r="AV92" s="14" t="s">
        <v>83</v>
      </c>
      <c r="AW92" s="14" t="s">
        <v>33</v>
      </c>
      <c r="AX92" s="14" t="s">
        <v>72</v>
      </c>
      <c r="AY92" s="246" t="s">
        <v>132</v>
      </c>
    </row>
    <row r="93" s="14" customFormat="1">
      <c r="A93" s="14"/>
      <c r="B93" s="236"/>
      <c r="C93" s="237"/>
      <c r="D93" s="227" t="s">
        <v>143</v>
      </c>
      <c r="E93" s="238" t="s">
        <v>19</v>
      </c>
      <c r="F93" s="239" t="s">
        <v>147</v>
      </c>
      <c r="G93" s="237"/>
      <c r="H93" s="240">
        <v>155</v>
      </c>
      <c r="I93" s="241"/>
      <c r="J93" s="237"/>
      <c r="K93" s="237"/>
      <c r="L93" s="242"/>
      <c r="M93" s="243"/>
      <c r="N93" s="244"/>
      <c r="O93" s="244"/>
      <c r="P93" s="244"/>
      <c r="Q93" s="244"/>
      <c r="R93" s="244"/>
      <c r="S93" s="244"/>
      <c r="T93" s="245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6" t="s">
        <v>143</v>
      </c>
      <c r="AU93" s="246" t="s">
        <v>83</v>
      </c>
      <c r="AV93" s="14" t="s">
        <v>83</v>
      </c>
      <c r="AW93" s="14" t="s">
        <v>33</v>
      </c>
      <c r="AX93" s="14" t="s">
        <v>72</v>
      </c>
      <c r="AY93" s="246" t="s">
        <v>132</v>
      </c>
    </row>
    <row r="94" s="15" customFormat="1">
      <c r="A94" s="15"/>
      <c r="B94" s="247"/>
      <c r="C94" s="248"/>
      <c r="D94" s="227" t="s">
        <v>143</v>
      </c>
      <c r="E94" s="249" t="s">
        <v>19</v>
      </c>
      <c r="F94" s="250" t="s">
        <v>148</v>
      </c>
      <c r="G94" s="248"/>
      <c r="H94" s="251">
        <v>1675</v>
      </c>
      <c r="I94" s="252"/>
      <c r="J94" s="248"/>
      <c r="K94" s="248"/>
      <c r="L94" s="253"/>
      <c r="M94" s="254"/>
      <c r="N94" s="255"/>
      <c r="O94" s="255"/>
      <c r="P94" s="255"/>
      <c r="Q94" s="255"/>
      <c r="R94" s="255"/>
      <c r="S94" s="255"/>
      <c r="T94" s="256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T94" s="257" t="s">
        <v>143</v>
      </c>
      <c r="AU94" s="257" t="s">
        <v>83</v>
      </c>
      <c r="AV94" s="15" t="s">
        <v>139</v>
      </c>
      <c r="AW94" s="15" t="s">
        <v>33</v>
      </c>
      <c r="AX94" s="15" t="s">
        <v>80</v>
      </c>
      <c r="AY94" s="257" t="s">
        <v>132</v>
      </c>
    </row>
    <row r="95" s="13" customFormat="1">
      <c r="A95" s="13"/>
      <c r="B95" s="225"/>
      <c r="C95" s="226"/>
      <c r="D95" s="227" t="s">
        <v>143</v>
      </c>
      <c r="E95" s="228" t="s">
        <v>19</v>
      </c>
      <c r="F95" s="229" t="s">
        <v>149</v>
      </c>
      <c r="G95" s="226"/>
      <c r="H95" s="228" t="s">
        <v>19</v>
      </c>
      <c r="I95" s="230"/>
      <c r="J95" s="226"/>
      <c r="K95" s="226"/>
      <c r="L95" s="231"/>
      <c r="M95" s="232"/>
      <c r="N95" s="233"/>
      <c r="O95" s="233"/>
      <c r="P95" s="233"/>
      <c r="Q95" s="233"/>
      <c r="R95" s="233"/>
      <c r="S95" s="233"/>
      <c r="T95" s="234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5" t="s">
        <v>143</v>
      </c>
      <c r="AU95" s="235" t="s">
        <v>83</v>
      </c>
      <c r="AV95" s="13" t="s">
        <v>80</v>
      </c>
      <c r="AW95" s="13" t="s">
        <v>33</v>
      </c>
      <c r="AX95" s="13" t="s">
        <v>72</v>
      </c>
      <c r="AY95" s="235" t="s">
        <v>132</v>
      </c>
    </row>
    <row r="96" s="13" customFormat="1">
      <c r="A96" s="13"/>
      <c r="B96" s="225"/>
      <c r="C96" s="226"/>
      <c r="D96" s="227" t="s">
        <v>143</v>
      </c>
      <c r="E96" s="228" t="s">
        <v>19</v>
      </c>
      <c r="F96" s="229" t="s">
        <v>150</v>
      </c>
      <c r="G96" s="226"/>
      <c r="H96" s="228" t="s">
        <v>19</v>
      </c>
      <c r="I96" s="230"/>
      <c r="J96" s="226"/>
      <c r="K96" s="226"/>
      <c r="L96" s="231"/>
      <c r="M96" s="232"/>
      <c r="N96" s="233"/>
      <c r="O96" s="233"/>
      <c r="P96" s="233"/>
      <c r="Q96" s="233"/>
      <c r="R96" s="233"/>
      <c r="S96" s="233"/>
      <c r="T96" s="234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5" t="s">
        <v>143</v>
      </c>
      <c r="AU96" s="235" t="s">
        <v>83</v>
      </c>
      <c r="AV96" s="13" t="s">
        <v>80</v>
      </c>
      <c r="AW96" s="13" t="s">
        <v>33</v>
      </c>
      <c r="AX96" s="13" t="s">
        <v>72</v>
      </c>
      <c r="AY96" s="235" t="s">
        <v>132</v>
      </c>
    </row>
    <row r="97" s="2" customFormat="1" ht="24.15" customHeight="1">
      <c r="A97" s="41"/>
      <c r="B97" s="42"/>
      <c r="C97" s="207" t="s">
        <v>83</v>
      </c>
      <c r="D97" s="207" t="s">
        <v>134</v>
      </c>
      <c r="E97" s="208" t="s">
        <v>151</v>
      </c>
      <c r="F97" s="209" t="s">
        <v>152</v>
      </c>
      <c r="G97" s="210" t="s">
        <v>137</v>
      </c>
      <c r="H97" s="211">
        <v>755</v>
      </c>
      <c r="I97" s="212"/>
      <c r="J97" s="213">
        <f>ROUND(I97*H97,2)</f>
        <v>0</v>
      </c>
      <c r="K97" s="209" t="s">
        <v>138</v>
      </c>
      <c r="L97" s="47"/>
      <c r="M97" s="214" t="s">
        <v>19</v>
      </c>
      <c r="N97" s="215" t="s">
        <v>43</v>
      </c>
      <c r="O97" s="87"/>
      <c r="P97" s="216">
        <f>O97*H97</f>
        <v>0</v>
      </c>
      <c r="Q97" s="216">
        <v>0.00012999999999999999</v>
      </c>
      <c r="R97" s="216">
        <f>Q97*H97</f>
        <v>0.098149999999999987</v>
      </c>
      <c r="S97" s="216">
        <v>0.23000000000000001</v>
      </c>
      <c r="T97" s="217">
        <f>S97*H97</f>
        <v>173.65000000000001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18" t="s">
        <v>139</v>
      </c>
      <c r="AT97" s="218" t="s">
        <v>134</v>
      </c>
      <c r="AU97" s="218" t="s">
        <v>83</v>
      </c>
      <c r="AY97" s="20" t="s">
        <v>132</v>
      </c>
      <c r="BE97" s="219">
        <f>IF(N97="základní",J97,0)</f>
        <v>0</v>
      </c>
      <c r="BF97" s="219">
        <f>IF(N97="snížená",J97,0)</f>
        <v>0</v>
      </c>
      <c r="BG97" s="219">
        <f>IF(N97="zákl. přenesená",J97,0)</f>
        <v>0</v>
      </c>
      <c r="BH97" s="219">
        <f>IF(N97="sníž. přenesená",J97,0)</f>
        <v>0</v>
      </c>
      <c r="BI97" s="219">
        <f>IF(N97="nulová",J97,0)</f>
        <v>0</v>
      </c>
      <c r="BJ97" s="20" t="s">
        <v>80</v>
      </c>
      <c r="BK97" s="219">
        <f>ROUND(I97*H97,2)</f>
        <v>0</v>
      </c>
      <c r="BL97" s="20" t="s">
        <v>139</v>
      </c>
      <c r="BM97" s="218" t="s">
        <v>153</v>
      </c>
    </row>
    <row r="98" s="2" customFormat="1">
      <c r="A98" s="41"/>
      <c r="B98" s="42"/>
      <c r="C98" s="43"/>
      <c r="D98" s="220" t="s">
        <v>141</v>
      </c>
      <c r="E98" s="43"/>
      <c r="F98" s="221" t="s">
        <v>154</v>
      </c>
      <c r="G98" s="43"/>
      <c r="H98" s="43"/>
      <c r="I98" s="222"/>
      <c r="J98" s="43"/>
      <c r="K98" s="43"/>
      <c r="L98" s="47"/>
      <c r="M98" s="223"/>
      <c r="N98" s="224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141</v>
      </c>
      <c r="AU98" s="20" t="s">
        <v>83</v>
      </c>
    </row>
    <row r="99" s="13" customFormat="1">
      <c r="A99" s="13"/>
      <c r="B99" s="225"/>
      <c r="C99" s="226"/>
      <c r="D99" s="227" t="s">
        <v>143</v>
      </c>
      <c r="E99" s="228" t="s">
        <v>19</v>
      </c>
      <c r="F99" s="229" t="s">
        <v>155</v>
      </c>
      <c r="G99" s="226"/>
      <c r="H99" s="228" t="s">
        <v>19</v>
      </c>
      <c r="I99" s="230"/>
      <c r="J99" s="226"/>
      <c r="K99" s="226"/>
      <c r="L99" s="231"/>
      <c r="M99" s="232"/>
      <c r="N99" s="233"/>
      <c r="O99" s="233"/>
      <c r="P99" s="233"/>
      <c r="Q99" s="233"/>
      <c r="R99" s="233"/>
      <c r="S99" s="233"/>
      <c r="T99" s="234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5" t="s">
        <v>143</v>
      </c>
      <c r="AU99" s="235" t="s">
        <v>83</v>
      </c>
      <c r="AV99" s="13" t="s">
        <v>80</v>
      </c>
      <c r="AW99" s="13" t="s">
        <v>33</v>
      </c>
      <c r="AX99" s="13" t="s">
        <v>72</v>
      </c>
      <c r="AY99" s="235" t="s">
        <v>132</v>
      </c>
    </row>
    <row r="100" s="14" customFormat="1">
      <c r="A100" s="14"/>
      <c r="B100" s="236"/>
      <c r="C100" s="237"/>
      <c r="D100" s="227" t="s">
        <v>143</v>
      </c>
      <c r="E100" s="238" t="s">
        <v>19</v>
      </c>
      <c r="F100" s="239" t="s">
        <v>156</v>
      </c>
      <c r="G100" s="237"/>
      <c r="H100" s="240">
        <v>755</v>
      </c>
      <c r="I100" s="241"/>
      <c r="J100" s="237"/>
      <c r="K100" s="237"/>
      <c r="L100" s="242"/>
      <c r="M100" s="243"/>
      <c r="N100" s="244"/>
      <c r="O100" s="244"/>
      <c r="P100" s="244"/>
      <c r="Q100" s="244"/>
      <c r="R100" s="244"/>
      <c r="S100" s="244"/>
      <c r="T100" s="245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6" t="s">
        <v>143</v>
      </c>
      <c r="AU100" s="246" t="s">
        <v>83</v>
      </c>
      <c r="AV100" s="14" t="s">
        <v>83</v>
      </c>
      <c r="AW100" s="14" t="s">
        <v>33</v>
      </c>
      <c r="AX100" s="14" t="s">
        <v>80</v>
      </c>
      <c r="AY100" s="246" t="s">
        <v>132</v>
      </c>
    </row>
    <row r="101" s="2" customFormat="1" ht="24.15" customHeight="1">
      <c r="A101" s="41"/>
      <c r="B101" s="42"/>
      <c r="C101" s="207" t="s">
        <v>157</v>
      </c>
      <c r="D101" s="207" t="s">
        <v>134</v>
      </c>
      <c r="E101" s="208" t="s">
        <v>158</v>
      </c>
      <c r="F101" s="209" t="s">
        <v>159</v>
      </c>
      <c r="G101" s="210" t="s">
        <v>137</v>
      </c>
      <c r="H101" s="211">
        <v>1450</v>
      </c>
      <c r="I101" s="212"/>
      <c r="J101" s="213">
        <f>ROUND(I101*H101,2)</f>
        <v>0</v>
      </c>
      <c r="K101" s="209" t="s">
        <v>138</v>
      </c>
      <c r="L101" s="47"/>
      <c r="M101" s="214" t="s">
        <v>19</v>
      </c>
      <c r="N101" s="215" t="s">
        <v>43</v>
      </c>
      <c r="O101" s="87"/>
      <c r="P101" s="216">
        <f>O101*H101</f>
        <v>0</v>
      </c>
      <c r="Q101" s="216">
        <v>0.00012999999999999999</v>
      </c>
      <c r="R101" s="216">
        <f>Q101*H101</f>
        <v>0.18849999999999997</v>
      </c>
      <c r="S101" s="216">
        <v>0.23000000000000001</v>
      </c>
      <c r="T101" s="217">
        <f>S101*H101</f>
        <v>333.5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18" t="s">
        <v>139</v>
      </c>
      <c r="AT101" s="218" t="s">
        <v>134</v>
      </c>
      <c r="AU101" s="218" t="s">
        <v>83</v>
      </c>
      <c r="AY101" s="20" t="s">
        <v>132</v>
      </c>
      <c r="BE101" s="219">
        <f>IF(N101="základní",J101,0)</f>
        <v>0</v>
      </c>
      <c r="BF101" s="219">
        <f>IF(N101="snížená",J101,0)</f>
        <v>0</v>
      </c>
      <c r="BG101" s="219">
        <f>IF(N101="zákl. přenesená",J101,0)</f>
        <v>0</v>
      </c>
      <c r="BH101" s="219">
        <f>IF(N101="sníž. přenesená",J101,0)</f>
        <v>0</v>
      </c>
      <c r="BI101" s="219">
        <f>IF(N101="nulová",J101,0)</f>
        <v>0</v>
      </c>
      <c r="BJ101" s="20" t="s">
        <v>80</v>
      </c>
      <c r="BK101" s="219">
        <f>ROUND(I101*H101,2)</f>
        <v>0</v>
      </c>
      <c r="BL101" s="20" t="s">
        <v>139</v>
      </c>
      <c r="BM101" s="218" t="s">
        <v>160</v>
      </c>
    </row>
    <row r="102" s="2" customFormat="1">
      <c r="A102" s="41"/>
      <c r="B102" s="42"/>
      <c r="C102" s="43"/>
      <c r="D102" s="220" t="s">
        <v>141</v>
      </c>
      <c r="E102" s="43"/>
      <c r="F102" s="221" t="s">
        <v>161</v>
      </c>
      <c r="G102" s="43"/>
      <c r="H102" s="43"/>
      <c r="I102" s="222"/>
      <c r="J102" s="43"/>
      <c r="K102" s="43"/>
      <c r="L102" s="47"/>
      <c r="M102" s="223"/>
      <c r="N102" s="224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141</v>
      </c>
      <c r="AU102" s="20" t="s">
        <v>83</v>
      </c>
    </row>
    <row r="103" s="13" customFormat="1">
      <c r="A103" s="13"/>
      <c r="B103" s="225"/>
      <c r="C103" s="226"/>
      <c r="D103" s="227" t="s">
        <v>143</v>
      </c>
      <c r="E103" s="228" t="s">
        <v>19</v>
      </c>
      <c r="F103" s="229" t="s">
        <v>155</v>
      </c>
      <c r="G103" s="226"/>
      <c r="H103" s="228" t="s">
        <v>19</v>
      </c>
      <c r="I103" s="230"/>
      <c r="J103" s="226"/>
      <c r="K103" s="226"/>
      <c r="L103" s="231"/>
      <c r="M103" s="232"/>
      <c r="N103" s="233"/>
      <c r="O103" s="233"/>
      <c r="P103" s="233"/>
      <c r="Q103" s="233"/>
      <c r="R103" s="233"/>
      <c r="S103" s="233"/>
      <c r="T103" s="234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5" t="s">
        <v>143</v>
      </c>
      <c r="AU103" s="235" t="s">
        <v>83</v>
      </c>
      <c r="AV103" s="13" t="s">
        <v>80</v>
      </c>
      <c r="AW103" s="13" t="s">
        <v>33</v>
      </c>
      <c r="AX103" s="13" t="s">
        <v>72</v>
      </c>
      <c r="AY103" s="235" t="s">
        <v>132</v>
      </c>
    </row>
    <row r="104" s="14" customFormat="1">
      <c r="A104" s="14"/>
      <c r="B104" s="236"/>
      <c r="C104" s="237"/>
      <c r="D104" s="227" t="s">
        <v>143</v>
      </c>
      <c r="E104" s="238" t="s">
        <v>19</v>
      </c>
      <c r="F104" s="239" t="s">
        <v>162</v>
      </c>
      <c r="G104" s="237"/>
      <c r="H104" s="240">
        <v>1430</v>
      </c>
      <c r="I104" s="241"/>
      <c r="J104" s="237"/>
      <c r="K104" s="237"/>
      <c r="L104" s="242"/>
      <c r="M104" s="243"/>
      <c r="N104" s="244"/>
      <c r="O104" s="244"/>
      <c r="P104" s="244"/>
      <c r="Q104" s="244"/>
      <c r="R104" s="244"/>
      <c r="S104" s="244"/>
      <c r="T104" s="245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6" t="s">
        <v>143</v>
      </c>
      <c r="AU104" s="246" t="s">
        <v>83</v>
      </c>
      <c r="AV104" s="14" t="s">
        <v>83</v>
      </c>
      <c r="AW104" s="14" t="s">
        <v>33</v>
      </c>
      <c r="AX104" s="14" t="s">
        <v>72</v>
      </c>
      <c r="AY104" s="246" t="s">
        <v>132</v>
      </c>
    </row>
    <row r="105" s="13" customFormat="1">
      <c r="A105" s="13"/>
      <c r="B105" s="225"/>
      <c r="C105" s="226"/>
      <c r="D105" s="227" t="s">
        <v>143</v>
      </c>
      <c r="E105" s="228" t="s">
        <v>19</v>
      </c>
      <c r="F105" s="229" t="s">
        <v>163</v>
      </c>
      <c r="G105" s="226"/>
      <c r="H105" s="228" t="s">
        <v>19</v>
      </c>
      <c r="I105" s="230"/>
      <c r="J105" s="226"/>
      <c r="K105" s="226"/>
      <c r="L105" s="231"/>
      <c r="M105" s="232"/>
      <c r="N105" s="233"/>
      <c r="O105" s="233"/>
      <c r="P105" s="233"/>
      <c r="Q105" s="233"/>
      <c r="R105" s="233"/>
      <c r="S105" s="233"/>
      <c r="T105" s="23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5" t="s">
        <v>143</v>
      </c>
      <c r="AU105" s="235" t="s">
        <v>83</v>
      </c>
      <c r="AV105" s="13" t="s">
        <v>80</v>
      </c>
      <c r="AW105" s="13" t="s">
        <v>33</v>
      </c>
      <c r="AX105" s="13" t="s">
        <v>72</v>
      </c>
      <c r="AY105" s="235" t="s">
        <v>132</v>
      </c>
    </row>
    <row r="106" s="14" customFormat="1">
      <c r="A106" s="14"/>
      <c r="B106" s="236"/>
      <c r="C106" s="237"/>
      <c r="D106" s="227" t="s">
        <v>143</v>
      </c>
      <c r="E106" s="238" t="s">
        <v>19</v>
      </c>
      <c r="F106" s="239" t="s">
        <v>164</v>
      </c>
      <c r="G106" s="237"/>
      <c r="H106" s="240">
        <v>20</v>
      </c>
      <c r="I106" s="241"/>
      <c r="J106" s="237"/>
      <c r="K106" s="237"/>
      <c r="L106" s="242"/>
      <c r="M106" s="243"/>
      <c r="N106" s="244"/>
      <c r="O106" s="244"/>
      <c r="P106" s="244"/>
      <c r="Q106" s="244"/>
      <c r="R106" s="244"/>
      <c r="S106" s="244"/>
      <c r="T106" s="245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6" t="s">
        <v>143</v>
      </c>
      <c r="AU106" s="246" t="s">
        <v>83</v>
      </c>
      <c r="AV106" s="14" t="s">
        <v>83</v>
      </c>
      <c r="AW106" s="14" t="s">
        <v>33</v>
      </c>
      <c r="AX106" s="14" t="s">
        <v>72</v>
      </c>
      <c r="AY106" s="246" t="s">
        <v>132</v>
      </c>
    </row>
    <row r="107" s="15" customFormat="1">
      <c r="A107" s="15"/>
      <c r="B107" s="247"/>
      <c r="C107" s="248"/>
      <c r="D107" s="227" t="s">
        <v>143</v>
      </c>
      <c r="E107" s="249" t="s">
        <v>19</v>
      </c>
      <c r="F107" s="250" t="s">
        <v>148</v>
      </c>
      <c r="G107" s="248"/>
      <c r="H107" s="251">
        <v>1450</v>
      </c>
      <c r="I107" s="252"/>
      <c r="J107" s="248"/>
      <c r="K107" s="248"/>
      <c r="L107" s="253"/>
      <c r="M107" s="254"/>
      <c r="N107" s="255"/>
      <c r="O107" s="255"/>
      <c r="P107" s="255"/>
      <c r="Q107" s="255"/>
      <c r="R107" s="255"/>
      <c r="S107" s="255"/>
      <c r="T107" s="256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57" t="s">
        <v>143</v>
      </c>
      <c r="AU107" s="257" t="s">
        <v>83</v>
      </c>
      <c r="AV107" s="15" t="s">
        <v>139</v>
      </c>
      <c r="AW107" s="15" t="s">
        <v>33</v>
      </c>
      <c r="AX107" s="15" t="s">
        <v>80</v>
      </c>
      <c r="AY107" s="257" t="s">
        <v>132</v>
      </c>
    </row>
    <row r="108" s="2" customFormat="1" ht="24.15" customHeight="1">
      <c r="A108" s="41"/>
      <c r="B108" s="42"/>
      <c r="C108" s="207" t="s">
        <v>139</v>
      </c>
      <c r="D108" s="207" t="s">
        <v>134</v>
      </c>
      <c r="E108" s="208" t="s">
        <v>165</v>
      </c>
      <c r="F108" s="209" t="s">
        <v>166</v>
      </c>
      <c r="G108" s="210" t="s">
        <v>137</v>
      </c>
      <c r="H108" s="211">
        <v>6550</v>
      </c>
      <c r="I108" s="212"/>
      <c r="J108" s="213">
        <f>ROUND(I108*H108,2)</f>
        <v>0</v>
      </c>
      <c r="K108" s="209" t="s">
        <v>138</v>
      </c>
      <c r="L108" s="47"/>
      <c r="M108" s="214" t="s">
        <v>19</v>
      </c>
      <c r="N108" s="215" t="s">
        <v>43</v>
      </c>
      <c r="O108" s="87"/>
      <c r="P108" s="216">
        <f>O108*H108</f>
        <v>0</v>
      </c>
      <c r="Q108" s="216">
        <v>0.00016000000000000001</v>
      </c>
      <c r="R108" s="216">
        <f>Q108*H108</f>
        <v>1.048</v>
      </c>
      <c r="S108" s="216">
        <v>0.23000000000000001</v>
      </c>
      <c r="T108" s="217">
        <f>S108*H108</f>
        <v>1506.5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18" t="s">
        <v>139</v>
      </c>
      <c r="AT108" s="218" t="s">
        <v>134</v>
      </c>
      <c r="AU108" s="218" t="s">
        <v>83</v>
      </c>
      <c r="AY108" s="20" t="s">
        <v>132</v>
      </c>
      <c r="BE108" s="219">
        <f>IF(N108="základní",J108,0)</f>
        <v>0</v>
      </c>
      <c r="BF108" s="219">
        <f>IF(N108="snížená",J108,0)</f>
        <v>0</v>
      </c>
      <c r="BG108" s="219">
        <f>IF(N108="zákl. přenesená",J108,0)</f>
        <v>0</v>
      </c>
      <c r="BH108" s="219">
        <f>IF(N108="sníž. přenesená",J108,0)</f>
        <v>0</v>
      </c>
      <c r="BI108" s="219">
        <f>IF(N108="nulová",J108,0)</f>
        <v>0</v>
      </c>
      <c r="BJ108" s="20" t="s">
        <v>80</v>
      </c>
      <c r="BK108" s="219">
        <f>ROUND(I108*H108,2)</f>
        <v>0</v>
      </c>
      <c r="BL108" s="20" t="s">
        <v>139</v>
      </c>
      <c r="BM108" s="218" t="s">
        <v>167</v>
      </c>
    </row>
    <row r="109" s="2" customFormat="1">
      <c r="A109" s="41"/>
      <c r="B109" s="42"/>
      <c r="C109" s="43"/>
      <c r="D109" s="220" t="s">
        <v>141</v>
      </c>
      <c r="E109" s="43"/>
      <c r="F109" s="221" t="s">
        <v>168</v>
      </c>
      <c r="G109" s="43"/>
      <c r="H109" s="43"/>
      <c r="I109" s="222"/>
      <c r="J109" s="43"/>
      <c r="K109" s="43"/>
      <c r="L109" s="47"/>
      <c r="M109" s="223"/>
      <c r="N109" s="224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141</v>
      </c>
      <c r="AU109" s="20" t="s">
        <v>83</v>
      </c>
    </row>
    <row r="110" s="13" customFormat="1">
      <c r="A110" s="13"/>
      <c r="B110" s="225"/>
      <c r="C110" s="226"/>
      <c r="D110" s="227" t="s">
        <v>143</v>
      </c>
      <c r="E110" s="228" t="s">
        <v>19</v>
      </c>
      <c r="F110" s="229" t="s">
        <v>155</v>
      </c>
      <c r="G110" s="226"/>
      <c r="H110" s="228" t="s">
        <v>19</v>
      </c>
      <c r="I110" s="230"/>
      <c r="J110" s="226"/>
      <c r="K110" s="226"/>
      <c r="L110" s="231"/>
      <c r="M110" s="232"/>
      <c r="N110" s="233"/>
      <c r="O110" s="233"/>
      <c r="P110" s="233"/>
      <c r="Q110" s="233"/>
      <c r="R110" s="233"/>
      <c r="S110" s="233"/>
      <c r="T110" s="234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5" t="s">
        <v>143</v>
      </c>
      <c r="AU110" s="235" t="s">
        <v>83</v>
      </c>
      <c r="AV110" s="13" t="s">
        <v>80</v>
      </c>
      <c r="AW110" s="13" t="s">
        <v>33</v>
      </c>
      <c r="AX110" s="13" t="s">
        <v>72</v>
      </c>
      <c r="AY110" s="235" t="s">
        <v>132</v>
      </c>
    </row>
    <row r="111" s="14" customFormat="1">
      <c r="A111" s="14"/>
      <c r="B111" s="236"/>
      <c r="C111" s="237"/>
      <c r="D111" s="227" t="s">
        <v>143</v>
      </c>
      <c r="E111" s="238" t="s">
        <v>19</v>
      </c>
      <c r="F111" s="239" t="s">
        <v>169</v>
      </c>
      <c r="G111" s="237"/>
      <c r="H111" s="240">
        <v>6140</v>
      </c>
      <c r="I111" s="241"/>
      <c r="J111" s="237"/>
      <c r="K111" s="237"/>
      <c r="L111" s="242"/>
      <c r="M111" s="243"/>
      <c r="N111" s="244"/>
      <c r="O111" s="244"/>
      <c r="P111" s="244"/>
      <c r="Q111" s="244"/>
      <c r="R111" s="244"/>
      <c r="S111" s="244"/>
      <c r="T111" s="245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6" t="s">
        <v>143</v>
      </c>
      <c r="AU111" s="246" t="s">
        <v>83</v>
      </c>
      <c r="AV111" s="14" t="s">
        <v>83</v>
      </c>
      <c r="AW111" s="14" t="s">
        <v>33</v>
      </c>
      <c r="AX111" s="14" t="s">
        <v>72</v>
      </c>
      <c r="AY111" s="246" t="s">
        <v>132</v>
      </c>
    </row>
    <row r="112" s="13" customFormat="1">
      <c r="A112" s="13"/>
      <c r="B112" s="225"/>
      <c r="C112" s="226"/>
      <c r="D112" s="227" t="s">
        <v>143</v>
      </c>
      <c r="E112" s="228" t="s">
        <v>19</v>
      </c>
      <c r="F112" s="229" t="s">
        <v>170</v>
      </c>
      <c r="G112" s="226"/>
      <c r="H112" s="228" t="s">
        <v>19</v>
      </c>
      <c r="I112" s="230"/>
      <c r="J112" s="226"/>
      <c r="K112" s="226"/>
      <c r="L112" s="231"/>
      <c r="M112" s="232"/>
      <c r="N112" s="233"/>
      <c r="O112" s="233"/>
      <c r="P112" s="233"/>
      <c r="Q112" s="233"/>
      <c r="R112" s="233"/>
      <c r="S112" s="233"/>
      <c r="T112" s="23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5" t="s">
        <v>143</v>
      </c>
      <c r="AU112" s="235" t="s">
        <v>83</v>
      </c>
      <c r="AV112" s="13" t="s">
        <v>80</v>
      </c>
      <c r="AW112" s="13" t="s">
        <v>33</v>
      </c>
      <c r="AX112" s="13" t="s">
        <v>72</v>
      </c>
      <c r="AY112" s="235" t="s">
        <v>132</v>
      </c>
    </row>
    <row r="113" s="14" customFormat="1">
      <c r="A113" s="14"/>
      <c r="B113" s="236"/>
      <c r="C113" s="237"/>
      <c r="D113" s="227" t="s">
        <v>143</v>
      </c>
      <c r="E113" s="238" t="s">
        <v>19</v>
      </c>
      <c r="F113" s="239" t="s">
        <v>171</v>
      </c>
      <c r="G113" s="237"/>
      <c r="H113" s="240">
        <v>35</v>
      </c>
      <c r="I113" s="241"/>
      <c r="J113" s="237"/>
      <c r="K113" s="237"/>
      <c r="L113" s="242"/>
      <c r="M113" s="243"/>
      <c r="N113" s="244"/>
      <c r="O113" s="244"/>
      <c r="P113" s="244"/>
      <c r="Q113" s="244"/>
      <c r="R113" s="244"/>
      <c r="S113" s="244"/>
      <c r="T113" s="245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6" t="s">
        <v>143</v>
      </c>
      <c r="AU113" s="246" t="s">
        <v>83</v>
      </c>
      <c r="AV113" s="14" t="s">
        <v>83</v>
      </c>
      <c r="AW113" s="14" t="s">
        <v>33</v>
      </c>
      <c r="AX113" s="14" t="s">
        <v>72</v>
      </c>
      <c r="AY113" s="246" t="s">
        <v>132</v>
      </c>
    </row>
    <row r="114" s="14" customFormat="1">
      <c r="A114" s="14"/>
      <c r="B114" s="236"/>
      <c r="C114" s="237"/>
      <c r="D114" s="227" t="s">
        <v>143</v>
      </c>
      <c r="E114" s="238" t="s">
        <v>19</v>
      </c>
      <c r="F114" s="239" t="s">
        <v>172</v>
      </c>
      <c r="G114" s="237"/>
      <c r="H114" s="240">
        <v>255</v>
      </c>
      <c r="I114" s="241"/>
      <c r="J114" s="237"/>
      <c r="K114" s="237"/>
      <c r="L114" s="242"/>
      <c r="M114" s="243"/>
      <c r="N114" s="244"/>
      <c r="O114" s="244"/>
      <c r="P114" s="244"/>
      <c r="Q114" s="244"/>
      <c r="R114" s="244"/>
      <c r="S114" s="244"/>
      <c r="T114" s="245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6" t="s">
        <v>143</v>
      </c>
      <c r="AU114" s="246" t="s">
        <v>83</v>
      </c>
      <c r="AV114" s="14" t="s">
        <v>83</v>
      </c>
      <c r="AW114" s="14" t="s">
        <v>33</v>
      </c>
      <c r="AX114" s="14" t="s">
        <v>72</v>
      </c>
      <c r="AY114" s="246" t="s">
        <v>132</v>
      </c>
    </row>
    <row r="115" s="14" customFormat="1">
      <c r="A115" s="14"/>
      <c r="B115" s="236"/>
      <c r="C115" s="237"/>
      <c r="D115" s="227" t="s">
        <v>143</v>
      </c>
      <c r="E115" s="238" t="s">
        <v>19</v>
      </c>
      <c r="F115" s="239" t="s">
        <v>173</v>
      </c>
      <c r="G115" s="237"/>
      <c r="H115" s="240">
        <v>120</v>
      </c>
      <c r="I115" s="241"/>
      <c r="J115" s="237"/>
      <c r="K115" s="237"/>
      <c r="L115" s="242"/>
      <c r="M115" s="243"/>
      <c r="N115" s="244"/>
      <c r="O115" s="244"/>
      <c r="P115" s="244"/>
      <c r="Q115" s="244"/>
      <c r="R115" s="244"/>
      <c r="S115" s="244"/>
      <c r="T115" s="245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6" t="s">
        <v>143</v>
      </c>
      <c r="AU115" s="246" t="s">
        <v>83</v>
      </c>
      <c r="AV115" s="14" t="s">
        <v>83</v>
      </c>
      <c r="AW115" s="14" t="s">
        <v>33</v>
      </c>
      <c r="AX115" s="14" t="s">
        <v>72</v>
      </c>
      <c r="AY115" s="246" t="s">
        <v>132</v>
      </c>
    </row>
    <row r="116" s="15" customFormat="1">
      <c r="A116" s="15"/>
      <c r="B116" s="247"/>
      <c r="C116" s="248"/>
      <c r="D116" s="227" t="s">
        <v>143</v>
      </c>
      <c r="E116" s="249" t="s">
        <v>19</v>
      </c>
      <c r="F116" s="250" t="s">
        <v>148</v>
      </c>
      <c r="G116" s="248"/>
      <c r="H116" s="251">
        <v>6550</v>
      </c>
      <c r="I116" s="252"/>
      <c r="J116" s="248"/>
      <c r="K116" s="248"/>
      <c r="L116" s="253"/>
      <c r="M116" s="254"/>
      <c r="N116" s="255"/>
      <c r="O116" s="255"/>
      <c r="P116" s="255"/>
      <c r="Q116" s="255"/>
      <c r="R116" s="255"/>
      <c r="S116" s="255"/>
      <c r="T116" s="256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57" t="s">
        <v>143</v>
      </c>
      <c r="AU116" s="257" t="s">
        <v>83</v>
      </c>
      <c r="AV116" s="15" t="s">
        <v>139</v>
      </c>
      <c r="AW116" s="15" t="s">
        <v>33</v>
      </c>
      <c r="AX116" s="15" t="s">
        <v>80</v>
      </c>
      <c r="AY116" s="257" t="s">
        <v>132</v>
      </c>
    </row>
    <row r="117" s="12" customFormat="1" ht="22.8" customHeight="1">
      <c r="A117" s="12"/>
      <c r="B117" s="191"/>
      <c r="C117" s="192"/>
      <c r="D117" s="193" t="s">
        <v>71</v>
      </c>
      <c r="E117" s="205" t="s">
        <v>174</v>
      </c>
      <c r="F117" s="205" t="s">
        <v>175</v>
      </c>
      <c r="G117" s="192"/>
      <c r="H117" s="192"/>
      <c r="I117" s="195"/>
      <c r="J117" s="206">
        <f>BK117</f>
        <v>0</v>
      </c>
      <c r="K117" s="192"/>
      <c r="L117" s="197"/>
      <c r="M117" s="198"/>
      <c r="N117" s="199"/>
      <c r="O117" s="199"/>
      <c r="P117" s="200">
        <f>SUM(P118:P218)</f>
        <v>0</v>
      </c>
      <c r="Q117" s="199"/>
      <c r="R117" s="200">
        <f>SUM(R118:R218)</f>
        <v>260.05275</v>
      </c>
      <c r="S117" s="199"/>
      <c r="T117" s="201">
        <f>SUM(T118:T218)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2" t="s">
        <v>80</v>
      </c>
      <c r="AT117" s="203" t="s">
        <v>71</v>
      </c>
      <c r="AU117" s="203" t="s">
        <v>80</v>
      </c>
      <c r="AY117" s="202" t="s">
        <v>132</v>
      </c>
      <c r="BK117" s="204">
        <f>SUM(BK118:BK218)</f>
        <v>0</v>
      </c>
    </row>
    <row r="118" s="2" customFormat="1" ht="24.15" customHeight="1">
      <c r="A118" s="41"/>
      <c r="B118" s="42"/>
      <c r="C118" s="207" t="s">
        <v>174</v>
      </c>
      <c r="D118" s="207" t="s">
        <v>134</v>
      </c>
      <c r="E118" s="208" t="s">
        <v>176</v>
      </c>
      <c r="F118" s="209" t="s">
        <v>177</v>
      </c>
      <c r="G118" s="210" t="s">
        <v>137</v>
      </c>
      <c r="H118" s="211">
        <v>1675</v>
      </c>
      <c r="I118" s="212"/>
      <c r="J118" s="213">
        <f>ROUND(I118*H118,2)</f>
        <v>0</v>
      </c>
      <c r="K118" s="209" t="s">
        <v>138</v>
      </c>
      <c r="L118" s="47"/>
      <c r="M118" s="214" t="s">
        <v>19</v>
      </c>
      <c r="N118" s="215" t="s">
        <v>43</v>
      </c>
      <c r="O118" s="87"/>
      <c r="P118" s="216">
        <f>O118*H118</f>
        <v>0</v>
      </c>
      <c r="Q118" s="216">
        <v>0</v>
      </c>
      <c r="R118" s="216">
        <f>Q118*H118</f>
        <v>0</v>
      </c>
      <c r="S118" s="216">
        <v>0</v>
      </c>
      <c r="T118" s="217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18" t="s">
        <v>139</v>
      </c>
      <c r="AT118" s="218" t="s">
        <v>134</v>
      </c>
      <c r="AU118" s="218" t="s">
        <v>83</v>
      </c>
      <c r="AY118" s="20" t="s">
        <v>132</v>
      </c>
      <c r="BE118" s="219">
        <f>IF(N118="základní",J118,0)</f>
        <v>0</v>
      </c>
      <c r="BF118" s="219">
        <f>IF(N118="snížená",J118,0)</f>
        <v>0</v>
      </c>
      <c r="BG118" s="219">
        <f>IF(N118="zákl. přenesená",J118,0)</f>
        <v>0</v>
      </c>
      <c r="BH118" s="219">
        <f>IF(N118="sníž. přenesená",J118,0)</f>
        <v>0</v>
      </c>
      <c r="BI118" s="219">
        <f>IF(N118="nulová",J118,0)</f>
        <v>0</v>
      </c>
      <c r="BJ118" s="20" t="s">
        <v>80</v>
      </c>
      <c r="BK118" s="219">
        <f>ROUND(I118*H118,2)</f>
        <v>0</v>
      </c>
      <c r="BL118" s="20" t="s">
        <v>139</v>
      </c>
      <c r="BM118" s="218" t="s">
        <v>178</v>
      </c>
    </row>
    <row r="119" s="2" customFormat="1">
      <c r="A119" s="41"/>
      <c r="B119" s="42"/>
      <c r="C119" s="43"/>
      <c r="D119" s="220" t="s">
        <v>141</v>
      </c>
      <c r="E119" s="43"/>
      <c r="F119" s="221" t="s">
        <v>179</v>
      </c>
      <c r="G119" s="43"/>
      <c r="H119" s="43"/>
      <c r="I119" s="222"/>
      <c r="J119" s="43"/>
      <c r="K119" s="43"/>
      <c r="L119" s="47"/>
      <c r="M119" s="223"/>
      <c r="N119" s="224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141</v>
      </c>
      <c r="AU119" s="20" t="s">
        <v>83</v>
      </c>
    </row>
    <row r="120" s="13" customFormat="1">
      <c r="A120" s="13"/>
      <c r="B120" s="225"/>
      <c r="C120" s="226"/>
      <c r="D120" s="227" t="s">
        <v>143</v>
      </c>
      <c r="E120" s="228" t="s">
        <v>19</v>
      </c>
      <c r="F120" s="229" t="s">
        <v>144</v>
      </c>
      <c r="G120" s="226"/>
      <c r="H120" s="228" t="s">
        <v>19</v>
      </c>
      <c r="I120" s="230"/>
      <c r="J120" s="226"/>
      <c r="K120" s="226"/>
      <c r="L120" s="231"/>
      <c r="M120" s="232"/>
      <c r="N120" s="233"/>
      <c r="O120" s="233"/>
      <c r="P120" s="233"/>
      <c r="Q120" s="233"/>
      <c r="R120" s="233"/>
      <c r="S120" s="233"/>
      <c r="T120" s="234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5" t="s">
        <v>143</v>
      </c>
      <c r="AU120" s="235" t="s">
        <v>83</v>
      </c>
      <c r="AV120" s="13" t="s">
        <v>80</v>
      </c>
      <c r="AW120" s="13" t="s">
        <v>33</v>
      </c>
      <c r="AX120" s="13" t="s">
        <v>72</v>
      </c>
      <c r="AY120" s="235" t="s">
        <v>132</v>
      </c>
    </row>
    <row r="121" s="14" customFormat="1">
      <c r="A121" s="14"/>
      <c r="B121" s="236"/>
      <c r="C121" s="237"/>
      <c r="D121" s="227" t="s">
        <v>143</v>
      </c>
      <c r="E121" s="238" t="s">
        <v>19</v>
      </c>
      <c r="F121" s="239" t="s">
        <v>145</v>
      </c>
      <c r="G121" s="237"/>
      <c r="H121" s="240">
        <v>1230</v>
      </c>
      <c r="I121" s="241"/>
      <c r="J121" s="237"/>
      <c r="K121" s="237"/>
      <c r="L121" s="242"/>
      <c r="M121" s="243"/>
      <c r="N121" s="244"/>
      <c r="O121" s="244"/>
      <c r="P121" s="244"/>
      <c r="Q121" s="244"/>
      <c r="R121" s="244"/>
      <c r="S121" s="244"/>
      <c r="T121" s="245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6" t="s">
        <v>143</v>
      </c>
      <c r="AU121" s="246" t="s">
        <v>83</v>
      </c>
      <c r="AV121" s="14" t="s">
        <v>83</v>
      </c>
      <c r="AW121" s="14" t="s">
        <v>33</v>
      </c>
      <c r="AX121" s="14" t="s">
        <v>72</v>
      </c>
      <c r="AY121" s="246" t="s">
        <v>132</v>
      </c>
    </row>
    <row r="122" s="14" customFormat="1">
      <c r="A122" s="14"/>
      <c r="B122" s="236"/>
      <c r="C122" s="237"/>
      <c r="D122" s="227" t="s">
        <v>143</v>
      </c>
      <c r="E122" s="238" t="s">
        <v>19</v>
      </c>
      <c r="F122" s="239" t="s">
        <v>146</v>
      </c>
      <c r="G122" s="237"/>
      <c r="H122" s="240">
        <v>290</v>
      </c>
      <c r="I122" s="241"/>
      <c r="J122" s="237"/>
      <c r="K122" s="237"/>
      <c r="L122" s="242"/>
      <c r="M122" s="243"/>
      <c r="N122" s="244"/>
      <c r="O122" s="244"/>
      <c r="P122" s="244"/>
      <c r="Q122" s="244"/>
      <c r="R122" s="244"/>
      <c r="S122" s="244"/>
      <c r="T122" s="245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6" t="s">
        <v>143</v>
      </c>
      <c r="AU122" s="246" t="s">
        <v>83</v>
      </c>
      <c r="AV122" s="14" t="s">
        <v>83</v>
      </c>
      <c r="AW122" s="14" t="s">
        <v>33</v>
      </c>
      <c r="AX122" s="14" t="s">
        <v>72</v>
      </c>
      <c r="AY122" s="246" t="s">
        <v>132</v>
      </c>
    </row>
    <row r="123" s="14" customFormat="1">
      <c r="A123" s="14"/>
      <c r="B123" s="236"/>
      <c r="C123" s="237"/>
      <c r="D123" s="227" t="s">
        <v>143</v>
      </c>
      <c r="E123" s="238" t="s">
        <v>19</v>
      </c>
      <c r="F123" s="239" t="s">
        <v>147</v>
      </c>
      <c r="G123" s="237"/>
      <c r="H123" s="240">
        <v>155</v>
      </c>
      <c r="I123" s="241"/>
      <c r="J123" s="237"/>
      <c r="K123" s="237"/>
      <c r="L123" s="242"/>
      <c r="M123" s="243"/>
      <c r="N123" s="244"/>
      <c r="O123" s="244"/>
      <c r="P123" s="244"/>
      <c r="Q123" s="244"/>
      <c r="R123" s="244"/>
      <c r="S123" s="244"/>
      <c r="T123" s="245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6" t="s">
        <v>143</v>
      </c>
      <c r="AU123" s="246" t="s">
        <v>83</v>
      </c>
      <c r="AV123" s="14" t="s">
        <v>83</v>
      </c>
      <c r="AW123" s="14" t="s">
        <v>33</v>
      </c>
      <c r="AX123" s="14" t="s">
        <v>72</v>
      </c>
      <c r="AY123" s="246" t="s">
        <v>132</v>
      </c>
    </row>
    <row r="124" s="15" customFormat="1">
      <c r="A124" s="15"/>
      <c r="B124" s="247"/>
      <c r="C124" s="248"/>
      <c r="D124" s="227" t="s">
        <v>143</v>
      </c>
      <c r="E124" s="249" t="s">
        <v>19</v>
      </c>
      <c r="F124" s="250" t="s">
        <v>148</v>
      </c>
      <c r="G124" s="248"/>
      <c r="H124" s="251">
        <v>1675</v>
      </c>
      <c r="I124" s="252"/>
      <c r="J124" s="248"/>
      <c r="K124" s="248"/>
      <c r="L124" s="253"/>
      <c r="M124" s="254"/>
      <c r="N124" s="255"/>
      <c r="O124" s="255"/>
      <c r="P124" s="255"/>
      <c r="Q124" s="255"/>
      <c r="R124" s="255"/>
      <c r="S124" s="255"/>
      <c r="T124" s="256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57" t="s">
        <v>143</v>
      </c>
      <c r="AU124" s="257" t="s">
        <v>83</v>
      </c>
      <c r="AV124" s="15" t="s">
        <v>139</v>
      </c>
      <c r="AW124" s="15" t="s">
        <v>33</v>
      </c>
      <c r="AX124" s="15" t="s">
        <v>80</v>
      </c>
      <c r="AY124" s="257" t="s">
        <v>132</v>
      </c>
    </row>
    <row r="125" s="13" customFormat="1">
      <c r="A125" s="13"/>
      <c r="B125" s="225"/>
      <c r="C125" s="226"/>
      <c r="D125" s="227" t="s">
        <v>143</v>
      </c>
      <c r="E125" s="228" t="s">
        <v>19</v>
      </c>
      <c r="F125" s="229" t="s">
        <v>149</v>
      </c>
      <c r="G125" s="226"/>
      <c r="H125" s="228" t="s">
        <v>19</v>
      </c>
      <c r="I125" s="230"/>
      <c r="J125" s="226"/>
      <c r="K125" s="226"/>
      <c r="L125" s="231"/>
      <c r="M125" s="232"/>
      <c r="N125" s="233"/>
      <c r="O125" s="233"/>
      <c r="P125" s="233"/>
      <c r="Q125" s="233"/>
      <c r="R125" s="233"/>
      <c r="S125" s="233"/>
      <c r="T125" s="234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5" t="s">
        <v>143</v>
      </c>
      <c r="AU125" s="235" t="s">
        <v>83</v>
      </c>
      <c r="AV125" s="13" t="s">
        <v>80</v>
      </c>
      <c r="AW125" s="13" t="s">
        <v>33</v>
      </c>
      <c r="AX125" s="13" t="s">
        <v>72</v>
      </c>
      <c r="AY125" s="235" t="s">
        <v>132</v>
      </c>
    </row>
    <row r="126" s="13" customFormat="1">
      <c r="A126" s="13"/>
      <c r="B126" s="225"/>
      <c r="C126" s="226"/>
      <c r="D126" s="227" t="s">
        <v>143</v>
      </c>
      <c r="E126" s="228" t="s">
        <v>19</v>
      </c>
      <c r="F126" s="229" t="s">
        <v>150</v>
      </c>
      <c r="G126" s="226"/>
      <c r="H126" s="228" t="s">
        <v>19</v>
      </c>
      <c r="I126" s="230"/>
      <c r="J126" s="226"/>
      <c r="K126" s="226"/>
      <c r="L126" s="231"/>
      <c r="M126" s="232"/>
      <c r="N126" s="233"/>
      <c r="O126" s="233"/>
      <c r="P126" s="233"/>
      <c r="Q126" s="233"/>
      <c r="R126" s="233"/>
      <c r="S126" s="233"/>
      <c r="T126" s="234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5" t="s">
        <v>143</v>
      </c>
      <c r="AU126" s="235" t="s">
        <v>83</v>
      </c>
      <c r="AV126" s="13" t="s">
        <v>80</v>
      </c>
      <c r="AW126" s="13" t="s">
        <v>33</v>
      </c>
      <c r="AX126" s="13" t="s">
        <v>72</v>
      </c>
      <c r="AY126" s="235" t="s">
        <v>132</v>
      </c>
    </row>
    <row r="127" s="2" customFormat="1" ht="37.8" customHeight="1">
      <c r="A127" s="41"/>
      <c r="B127" s="42"/>
      <c r="C127" s="207" t="s">
        <v>180</v>
      </c>
      <c r="D127" s="207" t="s">
        <v>134</v>
      </c>
      <c r="E127" s="208" t="s">
        <v>181</v>
      </c>
      <c r="F127" s="209" t="s">
        <v>182</v>
      </c>
      <c r="G127" s="210" t="s">
        <v>137</v>
      </c>
      <c r="H127" s="211">
        <v>1675</v>
      </c>
      <c r="I127" s="212"/>
      <c r="J127" s="213">
        <f>ROUND(I127*H127,2)</f>
        <v>0</v>
      </c>
      <c r="K127" s="209" t="s">
        <v>138</v>
      </c>
      <c r="L127" s="47"/>
      <c r="M127" s="214" t="s">
        <v>19</v>
      </c>
      <c r="N127" s="215" t="s">
        <v>43</v>
      </c>
      <c r="O127" s="87"/>
      <c r="P127" s="216">
        <f>O127*H127</f>
        <v>0</v>
      </c>
      <c r="Q127" s="216">
        <v>0.098479999999999998</v>
      </c>
      <c r="R127" s="216">
        <f>Q127*H127</f>
        <v>164.95400000000001</v>
      </c>
      <c r="S127" s="216">
        <v>0</v>
      </c>
      <c r="T127" s="217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18" t="s">
        <v>139</v>
      </c>
      <c r="AT127" s="218" t="s">
        <v>134</v>
      </c>
      <c r="AU127" s="218" t="s">
        <v>83</v>
      </c>
      <c r="AY127" s="20" t="s">
        <v>132</v>
      </c>
      <c r="BE127" s="219">
        <f>IF(N127="základní",J127,0)</f>
        <v>0</v>
      </c>
      <c r="BF127" s="219">
        <f>IF(N127="snížená",J127,0)</f>
        <v>0</v>
      </c>
      <c r="BG127" s="219">
        <f>IF(N127="zákl. přenesená",J127,0)</f>
        <v>0</v>
      </c>
      <c r="BH127" s="219">
        <f>IF(N127="sníž. přenesená",J127,0)</f>
        <v>0</v>
      </c>
      <c r="BI127" s="219">
        <f>IF(N127="nulová",J127,0)</f>
        <v>0</v>
      </c>
      <c r="BJ127" s="20" t="s">
        <v>80</v>
      </c>
      <c r="BK127" s="219">
        <f>ROUND(I127*H127,2)</f>
        <v>0</v>
      </c>
      <c r="BL127" s="20" t="s">
        <v>139</v>
      </c>
      <c r="BM127" s="218" t="s">
        <v>183</v>
      </c>
    </row>
    <row r="128" s="2" customFormat="1">
      <c r="A128" s="41"/>
      <c r="B128" s="42"/>
      <c r="C128" s="43"/>
      <c r="D128" s="220" t="s">
        <v>141</v>
      </c>
      <c r="E128" s="43"/>
      <c r="F128" s="221" t="s">
        <v>184</v>
      </c>
      <c r="G128" s="43"/>
      <c r="H128" s="43"/>
      <c r="I128" s="222"/>
      <c r="J128" s="43"/>
      <c r="K128" s="43"/>
      <c r="L128" s="47"/>
      <c r="M128" s="223"/>
      <c r="N128" s="224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141</v>
      </c>
      <c r="AU128" s="20" t="s">
        <v>83</v>
      </c>
    </row>
    <row r="129" s="13" customFormat="1">
      <c r="A129" s="13"/>
      <c r="B129" s="225"/>
      <c r="C129" s="226"/>
      <c r="D129" s="227" t="s">
        <v>143</v>
      </c>
      <c r="E129" s="228" t="s">
        <v>19</v>
      </c>
      <c r="F129" s="229" t="s">
        <v>144</v>
      </c>
      <c r="G129" s="226"/>
      <c r="H129" s="228" t="s">
        <v>19</v>
      </c>
      <c r="I129" s="230"/>
      <c r="J129" s="226"/>
      <c r="K129" s="226"/>
      <c r="L129" s="231"/>
      <c r="M129" s="232"/>
      <c r="N129" s="233"/>
      <c r="O129" s="233"/>
      <c r="P129" s="233"/>
      <c r="Q129" s="233"/>
      <c r="R129" s="233"/>
      <c r="S129" s="233"/>
      <c r="T129" s="23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5" t="s">
        <v>143</v>
      </c>
      <c r="AU129" s="235" t="s">
        <v>83</v>
      </c>
      <c r="AV129" s="13" t="s">
        <v>80</v>
      </c>
      <c r="AW129" s="13" t="s">
        <v>33</v>
      </c>
      <c r="AX129" s="13" t="s">
        <v>72</v>
      </c>
      <c r="AY129" s="235" t="s">
        <v>132</v>
      </c>
    </row>
    <row r="130" s="14" customFormat="1">
      <c r="A130" s="14"/>
      <c r="B130" s="236"/>
      <c r="C130" s="237"/>
      <c r="D130" s="227" t="s">
        <v>143</v>
      </c>
      <c r="E130" s="238" t="s">
        <v>19</v>
      </c>
      <c r="F130" s="239" t="s">
        <v>145</v>
      </c>
      <c r="G130" s="237"/>
      <c r="H130" s="240">
        <v>1230</v>
      </c>
      <c r="I130" s="241"/>
      <c r="J130" s="237"/>
      <c r="K130" s="237"/>
      <c r="L130" s="242"/>
      <c r="M130" s="243"/>
      <c r="N130" s="244"/>
      <c r="O130" s="244"/>
      <c r="P130" s="244"/>
      <c r="Q130" s="244"/>
      <c r="R130" s="244"/>
      <c r="S130" s="244"/>
      <c r="T130" s="245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6" t="s">
        <v>143</v>
      </c>
      <c r="AU130" s="246" t="s">
        <v>83</v>
      </c>
      <c r="AV130" s="14" t="s">
        <v>83</v>
      </c>
      <c r="AW130" s="14" t="s">
        <v>33</v>
      </c>
      <c r="AX130" s="14" t="s">
        <v>72</v>
      </c>
      <c r="AY130" s="246" t="s">
        <v>132</v>
      </c>
    </row>
    <row r="131" s="14" customFormat="1">
      <c r="A131" s="14"/>
      <c r="B131" s="236"/>
      <c r="C131" s="237"/>
      <c r="D131" s="227" t="s">
        <v>143</v>
      </c>
      <c r="E131" s="238" t="s">
        <v>19</v>
      </c>
      <c r="F131" s="239" t="s">
        <v>146</v>
      </c>
      <c r="G131" s="237"/>
      <c r="H131" s="240">
        <v>290</v>
      </c>
      <c r="I131" s="241"/>
      <c r="J131" s="237"/>
      <c r="K131" s="237"/>
      <c r="L131" s="242"/>
      <c r="M131" s="243"/>
      <c r="N131" s="244"/>
      <c r="O131" s="244"/>
      <c r="P131" s="244"/>
      <c r="Q131" s="244"/>
      <c r="R131" s="244"/>
      <c r="S131" s="244"/>
      <c r="T131" s="24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6" t="s">
        <v>143</v>
      </c>
      <c r="AU131" s="246" t="s">
        <v>83</v>
      </c>
      <c r="AV131" s="14" t="s">
        <v>83</v>
      </c>
      <c r="AW131" s="14" t="s">
        <v>33</v>
      </c>
      <c r="AX131" s="14" t="s">
        <v>72</v>
      </c>
      <c r="AY131" s="246" t="s">
        <v>132</v>
      </c>
    </row>
    <row r="132" s="14" customFormat="1">
      <c r="A132" s="14"/>
      <c r="B132" s="236"/>
      <c r="C132" s="237"/>
      <c r="D132" s="227" t="s">
        <v>143</v>
      </c>
      <c r="E132" s="238" t="s">
        <v>19</v>
      </c>
      <c r="F132" s="239" t="s">
        <v>147</v>
      </c>
      <c r="G132" s="237"/>
      <c r="H132" s="240">
        <v>155</v>
      </c>
      <c r="I132" s="241"/>
      <c r="J132" s="237"/>
      <c r="K132" s="237"/>
      <c r="L132" s="242"/>
      <c r="M132" s="243"/>
      <c r="N132" s="244"/>
      <c r="O132" s="244"/>
      <c r="P132" s="244"/>
      <c r="Q132" s="244"/>
      <c r="R132" s="244"/>
      <c r="S132" s="244"/>
      <c r="T132" s="245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6" t="s">
        <v>143</v>
      </c>
      <c r="AU132" s="246" t="s">
        <v>83</v>
      </c>
      <c r="AV132" s="14" t="s">
        <v>83</v>
      </c>
      <c r="AW132" s="14" t="s">
        <v>33</v>
      </c>
      <c r="AX132" s="14" t="s">
        <v>72</v>
      </c>
      <c r="AY132" s="246" t="s">
        <v>132</v>
      </c>
    </row>
    <row r="133" s="15" customFormat="1">
      <c r="A133" s="15"/>
      <c r="B133" s="247"/>
      <c r="C133" s="248"/>
      <c r="D133" s="227" t="s">
        <v>143</v>
      </c>
      <c r="E133" s="249" t="s">
        <v>19</v>
      </c>
      <c r="F133" s="250" t="s">
        <v>148</v>
      </c>
      <c r="G133" s="248"/>
      <c r="H133" s="251">
        <v>1675</v>
      </c>
      <c r="I133" s="252"/>
      <c r="J133" s="248"/>
      <c r="K133" s="248"/>
      <c r="L133" s="253"/>
      <c r="M133" s="254"/>
      <c r="N133" s="255"/>
      <c r="O133" s="255"/>
      <c r="P133" s="255"/>
      <c r="Q133" s="255"/>
      <c r="R133" s="255"/>
      <c r="S133" s="255"/>
      <c r="T133" s="256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57" t="s">
        <v>143</v>
      </c>
      <c r="AU133" s="257" t="s">
        <v>83</v>
      </c>
      <c r="AV133" s="15" t="s">
        <v>139</v>
      </c>
      <c r="AW133" s="15" t="s">
        <v>33</v>
      </c>
      <c r="AX133" s="15" t="s">
        <v>80</v>
      </c>
      <c r="AY133" s="257" t="s">
        <v>132</v>
      </c>
    </row>
    <row r="134" s="13" customFormat="1">
      <c r="A134" s="13"/>
      <c r="B134" s="225"/>
      <c r="C134" s="226"/>
      <c r="D134" s="227" t="s">
        <v>143</v>
      </c>
      <c r="E134" s="228" t="s">
        <v>19</v>
      </c>
      <c r="F134" s="229" t="s">
        <v>149</v>
      </c>
      <c r="G134" s="226"/>
      <c r="H134" s="228" t="s">
        <v>19</v>
      </c>
      <c r="I134" s="230"/>
      <c r="J134" s="226"/>
      <c r="K134" s="226"/>
      <c r="L134" s="231"/>
      <c r="M134" s="232"/>
      <c r="N134" s="233"/>
      <c r="O134" s="233"/>
      <c r="P134" s="233"/>
      <c r="Q134" s="233"/>
      <c r="R134" s="233"/>
      <c r="S134" s="233"/>
      <c r="T134" s="23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5" t="s">
        <v>143</v>
      </c>
      <c r="AU134" s="235" t="s">
        <v>83</v>
      </c>
      <c r="AV134" s="13" t="s">
        <v>80</v>
      </c>
      <c r="AW134" s="13" t="s">
        <v>33</v>
      </c>
      <c r="AX134" s="13" t="s">
        <v>72</v>
      </c>
      <c r="AY134" s="235" t="s">
        <v>132</v>
      </c>
    </row>
    <row r="135" s="13" customFormat="1">
      <c r="A135" s="13"/>
      <c r="B135" s="225"/>
      <c r="C135" s="226"/>
      <c r="D135" s="227" t="s">
        <v>143</v>
      </c>
      <c r="E135" s="228" t="s">
        <v>19</v>
      </c>
      <c r="F135" s="229" t="s">
        <v>150</v>
      </c>
      <c r="G135" s="226"/>
      <c r="H135" s="228" t="s">
        <v>19</v>
      </c>
      <c r="I135" s="230"/>
      <c r="J135" s="226"/>
      <c r="K135" s="226"/>
      <c r="L135" s="231"/>
      <c r="M135" s="232"/>
      <c r="N135" s="233"/>
      <c r="O135" s="233"/>
      <c r="P135" s="233"/>
      <c r="Q135" s="233"/>
      <c r="R135" s="233"/>
      <c r="S135" s="233"/>
      <c r="T135" s="23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5" t="s">
        <v>143</v>
      </c>
      <c r="AU135" s="235" t="s">
        <v>83</v>
      </c>
      <c r="AV135" s="13" t="s">
        <v>80</v>
      </c>
      <c r="AW135" s="13" t="s">
        <v>33</v>
      </c>
      <c r="AX135" s="13" t="s">
        <v>72</v>
      </c>
      <c r="AY135" s="235" t="s">
        <v>132</v>
      </c>
    </row>
    <row r="136" s="2" customFormat="1" ht="24.15" customHeight="1">
      <c r="A136" s="41"/>
      <c r="B136" s="42"/>
      <c r="C136" s="207" t="s">
        <v>185</v>
      </c>
      <c r="D136" s="207" t="s">
        <v>134</v>
      </c>
      <c r="E136" s="208" t="s">
        <v>186</v>
      </c>
      <c r="F136" s="209" t="s">
        <v>187</v>
      </c>
      <c r="G136" s="210" t="s">
        <v>137</v>
      </c>
      <c r="H136" s="211">
        <v>548.5</v>
      </c>
      <c r="I136" s="212"/>
      <c r="J136" s="213">
        <f>ROUND(I136*H136,2)</f>
        <v>0</v>
      </c>
      <c r="K136" s="209" t="s">
        <v>138</v>
      </c>
      <c r="L136" s="47"/>
      <c r="M136" s="214" t="s">
        <v>19</v>
      </c>
      <c r="N136" s="215" t="s">
        <v>43</v>
      </c>
      <c r="O136" s="87"/>
      <c r="P136" s="216">
        <f>O136*H136</f>
        <v>0</v>
      </c>
      <c r="Q136" s="216">
        <v>0.17299999999999999</v>
      </c>
      <c r="R136" s="216">
        <f>Q136*H136</f>
        <v>94.890499999999989</v>
      </c>
      <c r="S136" s="216">
        <v>0</v>
      </c>
      <c r="T136" s="217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18" t="s">
        <v>139</v>
      </c>
      <c r="AT136" s="218" t="s">
        <v>134</v>
      </c>
      <c r="AU136" s="218" t="s">
        <v>83</v>
      </c>
      <c r="AY136" s="20" t="s">
        <v>132</v>
      </c>
      <c r="BE136" s="219">
        <f>IF(N136="základní",J136,0)</f>
        <v>0</v>
      </c>
      <c r="BF136" s="219">
        <f>IF(N136="snížená",J136,0)</f>
        <v>0</v>
      </c>
      <c r="BG136" s="219">
        <f>IF(N136="zákl. přenesená",J136,0)</f>
        <v>0</v>
      </c>
      <c r="BH136" s="219">
        <f>IF(N136="sníž. přenesená",J136,0)</f>
        <v>0</v>
      </c>
      <c r="BI136" s="219">
        <f>IF(N136="nulová",J136,0)</f>
        <v>0</v>
      </c>
      <c r="BJ136" s="20" t="s">
        <v>80</v>
      </c>
      <c r="BK136" s="219">
        <f>ROUND(I136*H136,2)</f>
        <v>0</v>
      </c>
      <c r="BL136" s="20" t="s">
        <v>139</v>
      </c>
      <c r="BM136" s="218" t="s">
        <v>188</v>
      </c>
    </row>
    <row r="137" s="2" customFormat="1">
      <c r="A137" s="41"/>
      <c r="B137" s="42"/>
      <c r="C137" s="43"/>
      <c r="D137" s="220" t="s">
        <v>141</v>
      </c>
      <c r="E137" s="43"/>
      <c r="F137" s="221" t="s">
        <v>189</v>
      </c>
      <c r="G137" s="43"/>
      <c r="H137" s="43"/>
      <c r="I137" s="222"/>
      <c r="J137" s="43"/>
      <c r="K137" s="43"/>
      <c r="L137" s="47"/>
      <c r="M137" s="223"/>
      <c r="N137" s="224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141</v>
      </c>
      <c r="AU137" s="20" t="s">
        <v>83</v>
      </c>
    </row>
    <row r="138" s="13" customFormat="1">
      <c r="A138" s="13"/>
      <c r="B138" s="225"/>
      <c r="C138" s="226"/>
      <c r="D138" s="227" t="s">
        <v>143</v>
      </c>
      <c r="E138" s="228" t="s">
        <v>19</v>
      </c>
      <c r="F138" s="229" t="s">
        <v>190</v>
      </c>
      <c r="G138" s="226"/>
      <c r="H138" s="228" t="s">
        <v>19</v>
      </c>
      <c r="I138" s="230"/>
      <c r="J138" s="226"/>
      <c r="K138" s="226"/>
      <c r="L138" s="231"/>
      <c r="M138" s="232"/>
      <c r="N138" s="233"/>
      <c r="O138" s="233"/>
      <c r="P138" s="233"/>
      <c r="Q138" s="233"/>
      <c r="R138" s="233"/>
      <c r="S138" s="233"/>
      <c r="T138" s="23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5" t="s">
        <v>143</v>
      </c>
      <c r="AU138" s="235" t="s">
        <v>83</v>
      </c>
      <c r="AV138" s="13" t="s">
        <v>80</v>
      </c>
      <c r="AW138" s="13" t="s">
        <v>33</v>
      </c>
      <c r="AX138" s="13" t="s">
        <v>72</v>
      </c>
      <c r="AY138" s="235" t="s">
        <v>132</v>
      </c>
    </row>
    <row r="139" s="14" customFormat="1">
      <c r="A139" s="14"/>
      <c r="B139" s="236"/>
      <c r="C139" s="237"/>
      <c r="D139" s="227" t="s">
        <v>143</v>
      </c>
      <c r="E139" s="238" t="s">
        <v>19</v>
      </c>
      <c r="F139" s="239" t="s">
        <v>191</v>
      </c>
      <c r="G139" s="237"/>
      <c r="H139" s="240">
        <v>156.25</v>
      </c>
      <c r="I139" s="241"/>
      <c r="J139" s="237"/>
      <c r="K139" s="237"/>
      <c r="L139" s="242"/>
      <c r="M139" s="243"/>
      <c r="N139" s="244"/>
      <c r="O139" s="244"/>
      <c r="P139" s="244"/>
      <c r="Q139" s="244"/>
      <c r="R139" s="244"/>
      <c r="S139" s="244"/>
      <c r="T139" s="245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6" t="s">
        <v>143</v>
      </c>
      <c r="AU139" s="246" t="s">
        <v>83</v>
      </c>
      <c r="AV139" s="14" t="s">
        <v>83</v>
      </c>
      <c r="AW139" s="14" t="s">
        <v>33</v>
      </c>
      <c r="AX139" s="14" t="s">
        <v>72</v>
      </c>
      <c r="AY139" s="246" t="s">
        <v>132</v>
      </c>
    </row>
    <row r="140" s="14" customFormat="1">
      <c r="A140" s="14"/>
      <c r="B140" s="236"/>
      <c r="C140" s="237"/>
      <c r="D140" s="227" t="s">
        <v>143</v>
      </c>
      <c r="E140" s="238" t="s">
        <v>19</v>
      </c>
      <c r="F140" s="239" t="s">
        <v>192</v>
      </c>
      <c r="G140" s="237"/>
      <c r="H140" s="240">
        <v>102.75</v>
      </c>
      <c r="I140" s="241"/>
      <c r="J140" s="237"/>
      <c r="K140" s="237"/>
      <c r="L140" s="242"/>
      <c r="M140" s="243"/>
      <c r="N140" s="244"/>
      <c r="O140" s="244"/>
      <c r="P140" s="244"/>
      <c r="Q140" s="244"/>
      <c r="R140" s="244"/>
      <c r="S140" s="244"/>
      <c r="T140" s="245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6" t="s">
        <v>143</v>
      </c>
      <c r="AU140" s="246" t="s">
        <v>83</v>
      </c>
      <c r="AV140" s="14" t="s">
        <v>83</v>
      </c>
      <c r="AW140" s="14" t="s">
        <v>33</v>
      </c>
      <c r="AX140" s="14" t="s">
        <v>72</v>
      </c>
      <c r="AY140" s="246" t="s">
        <v>132</v>
      </c>
    </row>
    <row r="141" s="14" customFormat="1">
      <c r="A141" s="14"/>
      <c r="B141" s="236"/>
      <c r="C141" s="237"/>
      <c r="D141" s="227" t="s">
        <v>143</v>
      </c>
      <c r="E141" s="238" t="s">
        <v>19</v>
      </c>
      <c r="F141" s="239" t="s">
        <v>193</v>
      </c>
      <c r="G141" s="237"/>
      <c r="H141" s="240">
        <v>107.25</v>
      </c>
      <c r="I141" s="241"/>
      <c r="J141" s="237"/>
      <c r="K141" s="237"/>
      <c r="L141" s="242"/>
      <c r="M141" s="243"/>
      <c r="N141" s="244"/>
      <c r="O141" s="244"/>
      <c r="P141" s="244"/>
      <c r="Q141" s="244"/>
      <c r="R141" s="244"/>
      <c r="S141" s="244"/>
      <c r="T141" s="245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6" t="s">
        <v>143</v>
      </c>
      <c r="AU141" s="246" t="s">
        <v>83</v>
      </c>
      <c r="AV141" s="14" t="s">
        <v>83</v>
      </c>
      <c r="AW141" s="14" t="s">
        <v>33</v>
      </c>
      <c r="AX141" s="14" t="s">
        <v>72</v>
      </c>
      <c r="AY141" s="246" t="s">
        <v>132</v>
      </c>
    </row>
    <row r="142" s="14" customFormat="1">
      <c r="A142" s="14"/>
      <c r="B142" s="236"/>
      <c r="C142" s="237"/>
      <c r="D142" s="227" t="s">
        <v>143</v>
      </c>
      <c r="E142" s="238" t="s">
        <v>19</v>
      </c>
      <c r="F142" s="239" t="s">
        <v>194</v>
      </c>
      <c r="G142" s="237"/>
      <c r="H142" s="240">
        <v>102.75</v>
      </c>
      <c r="I142" s="241"/>
      <c r="J142" s="237"/>
      <c r="K142" s="237"/>
      <c r="L142" s="242"/>
      <c r="M142" s="243"/>
      <c r="N142" s="244"/>
      <c r="O142" s="244"/>
      <c r="P142" s="244"/>
      <c r="Q142" s="244"/>
      <c r="R142" s="244"/>
      <c r="S142" s="244"/>
      <c r="T142" s="245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6" t="s">
        <v>143</v>
      </c>
      <c r="AU142" s="246" t="s">
        <v>83</v>
      </c>
      <c r="AV142" s="14" t="s">
        <v>83</v>
      </c>
      <c r="AW142" s="14" t="s">
        <v>33</v>
      </c>
      <c r="AX142" s="14" t="s">
        <v>72</v>
      </c>
      <c r="AY142" s="246" t="s">
        <v>132</v>
      </c>
    </row>
    <row r="143" s="14" customFormat="1">
      <c r="A143" s="14"/>
      <c r="B143" s="236"/>
      <c r="C143" s="237"/>
      <c r="D143" s="227" t="s">
        <v>143</v>
      </c>
      <c r="E143" s="238" t="s">
        <v>19</v>
      </c>
      <c r="F143" s="239" t="s">
        <v>195</v>
      </c>
      <c r="G143" s="237"/>
      <c r="H143" s="240">
        <v>16</v>
      </c>
      <c r="I143" s="241"/>
      <c r="J143" s="237"/>
      <c r="K143" s="237"/>
      <c r="L143" s="242"/>
      <c r="M143" s="243"/>
      <c r="N143" s="244"/>
      <c r="O143" s="244"/>
      <c r="P143" s="244"/>
      <c r="Q143" s="244"/>
      <c r="R143" s="244"/>
      <c r="S143" s="244"/>
      <c r="T143" s="24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6" t="s">
        <v>143</v>
      </c>
      <c r="AU143" s="246" t="s">
        <v>83</v>
      </c>
      <c r="AV143" s="14" t="s">
        <v>83</v>
      </c>
      <c r="AW143" s="14" t="s">
        <v>33</v>
      </c>
      <c r="AX143" s="14" t="s">
        <v>72</v>
      </c>
      <c r="AY143" s="246" t="s">
        <v>132</v>
      </c>
    </row>
    <row r="144" s="14" customFormat="1">
      <c r="A144" s="14"/>
      <c r="B144" s="236"/>
      <c r="C144" s="237"/>
      <c r="D144" s="227" t="s">
        <v>143</v>
      </c>
      <c r="E144" s="238" t="s">
        <v>19</v>
      </c>
      <c r="F144" s="239" t="s">
        <v>196</v>
      </c>
      <c r="G144" s="237"/>
      <c r="H144" s="240">
        <v>63.5</v>
      </c>
      <c r="I144" s="241"/>
      <c r="J144" s="237"/>
      <c r="K144" s="237"/>
      <c r="L144" s="242"/>
      <c r="M144" s="243"/>
      <c r="N144" s="244"/>
      <c r="O144" s="244"/>
      <c r="P144" s="244"/>
      <c r="Q144" s="244"/>
      <c r="R144" s="244"/>
      <c r="S144" s="244"/>
      <c r="T144" s="245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6" t="s">
        <v>143</v>
      </c>
      <c r="AU144" s="246" t="s">
        <v>83</v>
      </c>
      <c r="AV144" s="14" t="s">
        <v>83</v>
      </c>
      <c r="AW144" s="14" t="s">
        <v>33</v>
      </c>
      <c r="AX144" s="14" t="s">
        <v>72</v>
      </c>
      <c r="AY144" s="246" t="s">
        <v>132</v>
      </c>
    </row>
    <row r="145" s="15" customFormat="1">
      <c r="A145" s="15"/>
      <c r="B145" s="247"/>
      <c r="C145" s="248"/>
      <c r="D145" s="227" t="s">
        <v>143</v>
      </c>
      <c r="E145" s="249" t="s">
        <v>19</v>
      </c>
      <c r="F145" s="250" t="s">
        <v>148</v>
      </c>
      <c r="G145" s="248"/>
      <c r="H145" s="251">
        <v>548.5</v>
      </c>
      <c r="I145" s="252"/>
      <c r="J145" s="248"/>
      <c r="K145" s="248"/>
      <c r="L145" s="253"/>
      <c r="M145" s="254"/>
      <c r="N145" s="255"/>
      <c r="O145" s="255"/>
      <c r="P145" s="255"/>
      <c r="Q145" s="255"/>
      <c r="R145" s="255"/>
      <c r="S145" s="255"/>
      <c r="T145" s="256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57" t="s">
        <v>143</v>
      </c>
      <c r="AU145" s="257" t="s">
        <v>83</v>
      </c>
      <c r="AV145" s="15" t="s">
        <v>139</v>
      </c>
      <c r="AW145" s="15" t="s">
        <v>33</v>
      </c>
      <c r="AX145" s="15" t="s">
        <v>80</v>
      </c>
      <c r="AY145" s="257" t="s">
        <v>132</v>
      </c>
    </row>
    <row r="146" s="2" customFormat="1" ht="16.5" customHeight="1">
      <c r="A146" s="41"/>
      <c r="B146" s="42"/>
      <c r="C146" s="207" t="s">
        <v>197</v>
      </c>
      <c r="D146" s="207" t="s">
        <v>134</v>
      </c>
      <c r="E146" s="208" t="s">
        <v>198</v>
      </c>
      <c r="F146" s="209" t="s">
        <v>199</v>
      </c>
      <c r="G146" s="210" t="s">
        <v>200</v>
      </c>
      <c r="H146" s="211">
        <v>245</v>
      </c>
      <c r="I146" s="212"/>
      <c r="J146" s="213">
        <f>ROUND(I146*H146,2)</f>
        <v>0</v>
      </c>
      <c r="K146" s="209" t="s">
        <v>138</v>
      </c>
      <c r="L146" s="47"/>
      <c r="M146" s="214" t="s">
        <v>19</v>
      </c>
      <c r="N146" s="215" t="s">
        <v>43</v>
      </c>
      <c r="O146" s="87"/>
      <c r="P146" s="216">
        <f>O146*H146</f>
        <v>0</v>
      </c>
      <c r="Q146" s="216">
        <v>0.00084999999999999995</v>
      </c>
      <c r="R146" s="216">
        <f>Q146*H146</f>
        <v>0.20824999999999999</v>
      </c>
      <c r="S146" s="216">
        <v>0</v>
      </c>
      <c r="T146" s="217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18" t="s">
        <v>139</v>
      </c>
      <c r="AT146" s="218" t="s">
        <v>134</v>
      </c>
      <c r="AU146" s="218" t="s">
        <v>83</v>
      </c>
      <c r="AY146" s="20" t="s">
        <v>132</v>
      </c>
      <c r="BE146" s="219">
        <f>IF(N146="základní",J146,0)</f>
        <v>0</v>
      </c>
      <c r="BF146" s="219">
        <f>IF(N146="snížená",J146,0)</f>
        <v>0</v>
      </c>
      <c r="BG146" s="219">
        <f>IF(N146="zákl. přenesená",J146,0)</f>
        <v>0</v>
      </c>
      <c r="BH146" s="219">
        <f>IF(N146="sníž. přenesená",J146,0)</f>
        <v>0</v>
      </c>
      <c r="BI146" s="219">
        <f>IF(N146="nulová",J146,0)</f>
        <v>0</v>
      </c>
      <c r="BJ146" s="20" t="s">
        <v>80</v>
      </c>
      <c r="BK146" s="219">
        <f>ROUND(I146*H146,2)</f>
        <v>0</v>
      </c>
      <c r="BL146" s="20" t="s">
        <v>139</v>
      </c>
      <c r="BM146" s="218" t="s">
        <v>201</v>
      </c>
    </row>
    <row r="147" s="2" customFormat="1">
      <c r="A147" s="41"/>
      <c r="B147" s="42"/>
      <c r="C147" s="43"/>
      <c r="D147" s="220" t="s">
        <v>141</v>
      </c>
      <c r="E147" s="43"/>
      <c r="F147" s="221" t="s">
        <v>202</v>
      </c>
      <c r="G147" s="43"/>
      <c r="H147" s="43"/>
      <c r="I147" s="222"/>
      <c r="J147" s="43"/>
      <c r="K147" s="43"/>
      <c r="L147" s="47"/>
      <c r="M147" s="223"/>
      <c r="N147" s="224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141</v>
      </c>
      <c r="AU147" s="20" t="s">
        <v>83</v>
      </c>
    </row>
    <row r="148" s="13" customFormat="1">
      <c r="A148" s="13"/>
      <c r="B148" s="225"/>
      <c r="C148" s="226"/>
      <c r="D148" s="227" t="s">
        <v>143</v>
      </c>
      <c r="E148" s="228" t="s">
        <v>19</v>
      </c>
      <c r="F148" s="229" t="s">
        <v>203</v>
      </c>
      <c r="G148" s="226"/>
      <c r="H148" s="228" t="s">
        <v>19</v>
      </c>
      <c r="I148" s="230"/>
      <c r="J148" s="226"/>
      <c r="K148" s="226"/>
      <c r="L148" s="231"/>
      <c r="M148" s="232"/>
      <c r="N148" s="233"/>
      <c r="O148" s="233"/>
      <c r="P148" s="233"/>
      <c r="Q148" s="233"/>
      <c r="R148" s="233"/>
      <c r="S148" s="233"/>
      <c r="T148" s="23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5" t="s">
        <v>143</v>
      </c>
      <c r="AU148" s="235" t="s">
        <v>83</v>
      </c>
      <c r="AV148" s="13" t="s">
        <v>80</v>
      </c>
      <c r="AW148" s="13" t="s">
        <v>33</v>
      </c>
      <c r="AX148" s="13" t="s">
        <v>72</v>
      </c>
      <c r="AY148" s="235" t="s">
        <v>132</v>
      </c>
    </row>
    <row r="149" s="14" customFormat="1">
      <c r="A149" s="14"/>
      <c r="B149" s="236"/>
      <c r="C149" s="237"/>
      <c r="D149" s="227" t="s">
        <v>143</v>
      </c>
      <c r="E149" s="238" t="s">
        <v>19</v>
      </c>
      <c r="F149" s="239" t="s">
        <v>204</v>
      </c>
      <c r="G149" s="237"/>
      <c r="H149" s="240">
        <v>175</v>
      </c>
      <c r="I149" s="241"/>
      <c r="J149" s="237"/>
      <c r="K149" s="237"/>
      <c r="L149" s="242"/>
      <c r="M149" s="243"/>
      <c r="N149" s="244"/>
      <c r="O149" s="244"/>
      <c r="P149" s="244"/>
      <c r="Q149" s="244"/>
      <c r="R149" s="244"/>
      <c r="S149" s="244"/>
      <c r="T149" s="245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6" t="s">
        <v>143</v>
      </c>
      <c r="AU149" s="246" t="s">
        <v>83</v>
      </c>
      <c r="AV149" s="14" t="s">
        <v>83</v>
      </c>
      <c r="AW149" s="14" t="s">
        <v>33</v>
      </c>
      <c r="AX149" s="14" t="s">
        <v>72</v>
      </c>
      <c r="AY149" s="246" t="s">
        <v>132</v>
      </c>
    </row>
    <row r="150" s="14" customFormat="1">
      <c r="A150" s="14"/>
      <c r="B150" s="236"/>
      <c r="C150" s="237"/>
      <c r="D150" s="227" t="s">
        <v>143</v>
      </c>
      <c r="E150" s="238" t="s">
        <v>19</v>
      </c>
      <c r="F150" s="239" t="s">
        <v>205</v>
      </c>
      <c r="G150" s="237"/>
      <c r="H150" s="240">
        <v>45</v>
      </c>
      <c r="I150" s="241"/>
      <c r="J150" s="237"/>
      <c r="K150" s="237"/>
      <c r="L150" s="242"/>
      <c r="M150" s="243"/>
      <c r="N150" s="244"/>
      <c r="O150" s="244"/>
      <c r="P150" s="244"/>
      <c r="Q150" s="244"/>
      <c r="R150" s="244"/>
      <c r="S150" s="244"/>
      <c r="T150" s="245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6" t="s">
        <v>143</v>
      </c>
      <c r="AU150" s="246" t="s">
        <v>83</v>
      </c>
      <c r="AV150" s="14" t="s">
        <v>83</v>
      </c>
      <c r="AW150" s="14" t="s">
        <v>33</v>
      </c>
      <c r="AX150" s="14" t="s">
        <v>72</v>
      </c>
      <c r="AY150" s="246" t="s">
        <v>132</v>
      </c>
    </row>
    <row r="151" s="14" customFormat="1">
      <c r="A151" s="14"/>
      <c r="B151" s="236"/>
      <c r="C151" s="237"/>
      <c r="D151" s="227" t="s">
        <v>143</v>
      </c>
      <c r="E151" s="238" t="s">
        <v>19</v>
      </c>
      <c r="F151" s="239" t="s">
        <v>206</v>
      </c>
      <c r="G151" s="237"/>
      <c r="H151" s="240">
        <v>25</v>
      </c>
      <c r="I151" s="241"/>
      <c r="J151" s="237"/>
      <c r="K151" s="237"/>
      <c r="L151" s="242"/>
      <c r="M151" s="243"/>
      <c r="N151" s="244"/>
      <c r="O151" s="244"/>
      <c r="P151" s="244"/>
      <c r="Q151" s="244"/>
      <c r="R151" s="244"/>
      <c r="S151" s="244"/>
      <c r="T151" s="245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6" t="s">
        <v>143</v>
      </c>
      <c r="AU151" s="246" t="s">
        <v>83</v>
      </c>
      <c r="AV151" s="14" t="s">
        <v>83</v>
      </c>
      <c r="AW151" s="14" t="s">
        <v>33</v>
      </c>
      <c r="AX151" s="14" t="s">
        <v>72</v>
      </c>
      <c r="AY151" s="246" t="s">
        <v>132</v>
      </c>
    </row>
    <row r="152" s="15" customFormat="1">
      <c r="A152" s="15"/>
      <c r="B152" s="247"/>
      <c r="C152" s="248"/>
      <c r="D152" s="227" t="s">
        <v>143</v>
      </c>
      <c r="E152" s="249" t="s">
        <v>19</v>
      </c>
      <c r="F152" s="250" t="s">
        <v>148</v>
      </c>
      <c r="G152" s="248"/>
      <c r="H152" s="251">
        <v>245</v>
      </c>
      <c r="I152" s="252"/>
      <c r="J152" s="248"/>
      <c r="K152" s="248"/>
      <c r="L152" s="253"/>
      <c r="M152" s="254"/>
      <c r="N152" s="255"/>
      <c r="O152" s="255"/>
      <c r="P152" s="255"/>
      <c r="Q152" s="255"/>
      <c r="R152" s="255"/>
      <c r="S152" s="255"/>
      <c r="T152" s="256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57" t="s">
        <v>143</v>
      </c>
      <c r="AU152" s="257" t="s">
        <v>83</v>
      </c>
      <c r="AV152" s="15" t="s">
        <v>139</v>
      </c>
      <c r="AW152" s="15" t="s">
        <v>33</v>
      </c>
      <c r="AX152" s="15" t="s">
        <v>80</v>
      </c>
      <c r="AY152" s="257" t="s">
        <v>132</v>
      </c>
    </row>
    <row r="153" s="13" customFormat="1">
      <c r="A153" s="13"/>
      <c r="B153" s="225"/>
      <c r="C153" s="226"/>
      <c r="D153" s="227" t="s">
        <v>143</v>
      </c>
      <c r="E153" s="228" t="s">
        <v>19</v>
      </c>
      <c r="F153" s="229" t="s">
        <v>207</v>
      </c>
      <c r="G153" s="226"/>
      <c r="H153" s="228" t="s">
        <v>19</v>
      </c>
      <c r="I153" s="230"/>
      <c r="J153" s="226"/>
      <c r="K153" s="226"/>
      <c r="L153" s="231"/>
      <c r="M153" s="232"/>
      <c r="N153" s="233"/>
      <c r="O153" s="233"/>
      <c r="P153" s="233"/>
      <c r="Q153" s="233"/>
      <c r="R153" s="233"/>
      <c r="S153" s="233"/>
      <c r="T153" s="23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5" t="s">
        <v>143</v>
      </c>
      <c r="AU153" s="235" t="s">
        <v>83</v>
      </c>
      <c r="AV153" s="13" t="s">
        <v>80</v>
      </c>
      <c r="AW153" s="13" t="s">
        <v>33</v>
      </c>
      <c r="AX153" s="13" t="s">
        <v>72</v>
      </c>
      <c r="AY153" s="235" t="s">
        <v>132</v>
      </c>
    </row>
    <row r="154" s="13" customFormat="1">
      <c r="A154" s="13"/>
      <c r="B154" s="225"/>
      <c r="C154" s="226"/>
      <c r="D154" s="227" t="s">
        <v>143</v>
      </c>
      <c r="E154" s="228" t="s">
        <v>19</v>
      </c>
      <c r="F154" s="229" t="s">
        <v>150</v>
      </c>
      <c r="G154" s="226"/>
      <c r="H154" s="228" t="s">
        <v>19</v>
      </c>
      <c r="I154" s="230"/>
      <c r="J154" s="226"/>
      <c r="K154" s="226"/>
      <c r="L154" s="231"/>
      <c r="M154" s="232"/>
      <c r="N154" s="233"/>
      <c r="O154" s="233"/>
      <c r="P154" s="233"/>
      <c r="Q154" s="233"/>
      <c r="R154" s="233"/>
      <c r="S154" s="233"/>
      <c r="T154" s="23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5" t="s">
        <v>143</v>
      </c>
      <c r="AU154" s="235" t="s">
        <v>83</v>
      </c>
      <c r="AV154" s="13" t="s">
        <v>80</v>
      </c>
      <c r="AW154" s="13" t="s">
        <v>33</v>
      </c>
      <c r="AX154" s="13" t="s">
        <v>72</v>
      </c>
      <c r="AY154" s="235" t="s">
        <v>132</v>
      </c>
    </row>
    <row r="155" s="2" customFormat="1" ht="16.5" customHeight="1">
      <c r="A155" s="41"/>
      <c r="B155" s="42"/>
      <c r="C155" s="207" t="s">
        <v>208</v>
      </c>
      <c r="D155" s="207" t="s">
        <v>134</v>
      </c>
      <c r="E155" s="208" t="s">
        <v>209</v>
      </c>
      <c r="F155" s="209" t="s">
        <v>210</v>
      </c>
      <c r="G155" s="210" t="s">
        <v>137</v>
      </c>
      <c r="H155" s="211">
        <v>2757.5</v>
      </c>
      <c r="I155" s="212"/>
      <c r="J155" s="213">
        <f>ROUND(I155*H155,2)</f>
        <v>0</v>
      </c>
      <c r="K155" s="209" t="s">
        <v>138</v>
      </c>
      <c r="L155" s="47"/>
      <c r="M155" s="214" t="s">
        <v>19</v>
      </c>
      <c r="N155" s="215" t="s">
        <v>43</v>
      </c>
      <c r="O155" s="87"/>
      <c r="P155" s="216">
        <f>O155*H155</f>
        <v>0</v>
      </c>
      <c r="Q155" s="216">
        <v>0</v>
      </c>
      <c r="R155" s="216">
        <f>Q155*H155</f>
        <v>0</v>
      </c>
      <c r="S155" s="216">
        <v>0</v>
      </c>
      <c r="T155" s="217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18" t="s">
        <v>139</v>
      </c>
      <c r="AT155" s="218" t="s">
        <v>134</v>
      </c>
      <c r="AU155" s="218" t="s">
        <v>83</v>
      </c>
      <c r="AY155" s="20" t="s">
        <v>132</v>
      </c>
      <c r="BE155" s="219">
        <f>IF(N155="základní",J155,0)</f>
        <v>0</v>
      </c>
      <c r="BF155" s="219">
        <f>IF(N155="snížená",J155,0)</f>
        <v>0</v>
      </c>
      <c r="BG155" s="219">
        <f>IF(N155="zákl. přenesená",J155,0)</f>
        <v>0</v>
      </c>
      <c r="BH155" s="219">
        <f>IF(N155="sníž. přenesená",J155,0)</f>
        <v>0</v>
      </c>
      <c r="BI155" s="219">
        <f>IF(N155="nulová",J155,0)</f>
        <v>0</v>
      </c>
      <c r="BJ155" s="20" t="s">
        <v>80</v>
      </c>
      <c r="BK155" s="219">
        <f>ROUND(I155*H155,2)</f>
        <v>0</v>
      </c>
      <c r="BL155" s="20" t="s">
        <v>139</v>
      </c>
      <c r="BM155" s="218" t="s">
        <v>211</v>
      </c>
    </row>
    <row r="156" s="2" customFormat="1">
      <c r="A156" s="41"/>
      <c r="B156" s="42"/>
      <c r="C156" s="43"/>
      <c r="D156" s="220" t="s">
        <v>141</v>
      </c>
      <c r="E156" s="43"/>
      <c r="F156" s="221" t="s">
        <v>212</v>
      </c>
      <c r="G156" s="43"/>
      <c r="H156" s="43"/>
      <c r="I156" s="222"/>
      <c r="J156" s="43"/>
      <c r="K156" s="43"/>
      <c r="L156" s="47"/>
      <c r="M156" s="223"/>
      <c r="N156" s="224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20" t="s">
        <v>141</v>
      </c>
      <c r="AU156" s="20" t="s">
        <v>83</v>
      </c>
    </row>
    <row r="157" s="13" customFormat="1">
      <c r="A157" s="13"/>
      <c r="B157" s="225"/>
      <c r="C157" s="226"/>
      <c r="D157" s="227" t="s">
        <v>143</v>
      </c>
      <c r="E157" s="228" t="s">
        <v>19</v>
      </c>
      <c r="F157" s="229" t="s">
        <v>144</v>
      </c>
      <c r="G157" s="226"/>
      <c r="H157" s="228" t="s">
        <v>19</v>
      </c>
      <c r="I157" s="230"/>
      <c r="J157" s="226"/>
      <c r="K157" s="226"/>
      <c r="L157" s="231"/>
      <c r="M157" s="232"/>
      <c r="N157" s="233"/>
      <c r="O157" s="233"/>
      <c r="P157" s="233"/>
      <c r="Q157" s="233"/>
      <c r="R157" s="233"/>
      <c r="S157" s="233"/>
      <c r="T157" s="23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5" t="s">
        <v>143</v>
      </c>
      <c r="AU157" s="235" t="s">
        <v>83</v>
      </c>
      <c r="AV157" s="13" t="s">
        <v>80</v>
      </c>
      <c r="AW157" s="13" t="s">
        <v>33</v>
      </c>
      <c r="AX157" s="13" t="s">
        <v>72</v>
      </c>
      <c r="AY157" s="235" t="s">
        <v>132</v>
      </c>
    </row>
    <row r="158" s="14" customFormat="1">
      <c r="A158" s="14"/>
      <c r="B158" s="236"/>
      <c r="C158" s="237"/>
      <c r="D158" s="227" t="s">
        <v>143</v>
      </c>
      <c r="E158" s="238" t="s">
        <v>19</v>
      </c>
      <c r="F158" s="239" t="s">
        <v>213</v>
      </c>
      <c r="G158" s="237"/>
      <c r="H158" s="240">
        <v>1845</v>
      </c>
      <c r="I158" s="241"/>
      <c r="J158" s="237"/>
      <c r="K158" s="237"/>
      <c r="L158" s="242"/>
      <c r="M158" s="243"/>
      <c r="N158" s="244"/>
      <c r="O158" s="244"/>
      <c r="P158" s="244"/>
      <c r="Q158" s="244"/>
      <c r="R158" s="244"/>
      <c r="S158" s="244"/>
      <c r="T158" s="245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6" t="s">
        <v>143</v>
      </c>
      <c r="AU158" s="246" t="s">
        <v>83</v>
      </c>
      <c r="AV158" s="14" t="s">
        <v>83</v>
      </c>
      <c r="AW158" s="14" t="s">
        <v>33</v>
      </c>
      <c r="AX158" s="14" t="s">
        <v>72</v>
      </c>
      <c r="AY158" s="246" t="s">
        <v>132</v>
      </c>
    </row>
    <row r="159" s="14" customFormat="1">
      <c r="A159" s="14"/>
      <c r="B159" s="236"/>
      <c r="C159" s="237"/>
      <c r="D159" s="227" t="s">
        <v>143</v>
      </c>
      <c r="E159" s="238" t="s">
        <v>19</v>
      </c>
      <c r="F159" s="239" t="s">
        <v>214</v>
      </c>
      <c r="G159" s="237"/>
      <c r="H159" s="240">
        <v>435</v>
      </c>
      <c r="I159" s="241"/>
      <c r="J159" s="237"/>
      <c r="K159" s="237"/>
      <c r="L159" s="242"/>
      <c r="M159" s="243"/>
      <c r="N159" s="244"/>
      <c r="O159" s="244"/>
      <c r="P159" s="244"/>
      <c r="Q159" s="244"/>
      <c r="R159" s="244"/>
      <c r="S159" s="244"/>
      <c r="T159" s="245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6" t="s">
        <v>143</v>
      </c>
      <c r="AU159" s="246" t="s">
        <v>83</v>
      </c>
      <c r="AV159" s="14" t="s">
        <v>83</v>
      </c>
      <c r="AW159" s="14" t="s">
        <v>33</v>
      </c>
      <c r="AX159" s="14" t="s">
        <v>72</v>
      </c>
      <c r="AY159" s="246" t="s">
        <v>132</v>
      </c>
    </row>
    <row r="160" s="14" customFormat="1">
      <c r="A160" s="14"/>
      <c r="B160" s="236"/>
      <c r="C160" s="237"/>
      <c r="D160" s="227" t="s">
        <v>143</v>
      </c>
      <c r="E160" s="238" t="s">
        <v>19</v>
      </c>
      <c r="F160" s="239" t="s">
        <v>215</v>
      </c>
      <c r="G160" s="237"/>
      <c r="H160" s="240">
        <v>232.5</v>
      </c>
      <c r="I160" s="241"/>
      <c r="J160" s="237"/>
      <c r="K160" s="237"/>
      <c r="L160" s="242"/>
      <c r="M160" s="243"/>
      <c r="N160" s="244"/>
      <c r="O160" s="244"/>
      <c r="P160" s="244"/>
      <c r="Q160" s="244"/>
      <c r="R160" s="244"/>
      <c r="S160" s="244"/>
      <c r="T160" s="245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6" t="s">
        <v>143</v>
      </c>
      <c r="AU160" s="246" t="s">
        <v>83</v>
      </c>
      <c r="AV160" s="14" t="s">
        <v>83</v>
      </c>
      <c r="AW160" s="14" t="s">
        <v>33</v>
      </c>
      <c r="AX160" s="14" t="s">
        <v>72</v>
      </c>
      <c r="AY160" s="246" t="s">
        <v>132</v>
      </c>
    </row>
    <row r="161" s="16" customFormat="1">
      <c r="A161" s="16"/>
      <c r="B161" s="258"/>
      <c r="C161" s="259"/>
      <c r="D161" s="227" t="s">
        <v>143</v>
      </c>
      <c r="E161" s="260" t="s">
        <v>19</v>
      </c>
      <c r="F161" s="261" t="s">
        <v>216</v>
      </c>
      <c r="G161" s="259"/>
      <c r="H161" s="262">
        <v>2512.5</v>
      </c>
      <c r="I161" s="263"/>
      <c r="J161" s="259"/>
      <c r="K161" s="259"/>
      <c r="L161" s="264"/>
      <c r="M161" s="265"/>
      <c r="N161" s="266"/>
      <c r="O161" s="266"/>
      <c r="P161" s="266"/>
      <c r="Q161" s="266"/>
      <c r="R161" s="266"/>
      <c r="S161" s="266"/>
      <c r="T161" s="267"/>
      <c r="U161" s="16"/>
      <c r="V161" s="16"/>
      <c r="W161" s="16"/>
      <c r="X161" s="16"/>
      <c r="Y161" s="16"/>
      <c r="Z161" s="16"/>
      <c r="AA161" s="16"/>
      <c r="AB161" s="16"/>
      <c r="AC161" s="16"/>
      <c r="AD161" s="16"/>
      <c r="AE161" s="16"/>
      <c r="AT161" s="268" t="s">
        <v>143</v>
      </c>
      <c r="AU161" s="268" t="s">
        <v>83</v>
      </c>
      <c r="AV161" s="16" t="s">
        <v>157</v>
      </c>
      <c r="AW161" s="16" t="s">
        <v>33</v>
      </c>
      <c r="AX161" s="16" t="s">
        <v>72</v>
      </c>
      <c r="AY161" s="268" t="s">
        <v>132</v>
      </c>
    </row>
    <row r="162" s="13" customFormat="1">
      <c r="A162" s="13"/>
      <c r="B162" s="225"/>
      <c r="C162" s="226"/>
      <c r="D162" s="227" t="s">
        <v>143</v>
      </c>
      <c r="E162" s="228" t="s">
        <v>19</v>
      </c>
      <c r="F162" s="229" t="s">
        <v>149</v>
      </c>
      <c r="G162" s="226"/>
      <c r="H162" s="228" t="s">
        <v>19</v>
      </c>
      <c r="I162" s="230"/>
      <c r="J162" s="226"/>
      <c r="K162" s="226"/>
      <c r="L162" s="231"/>
      <c r="M162" s="232"/>
      <c r="N162" s="233"/>
      <c r="O162" s="233"/>
      <c r="P162" s="233"/>
      <c r="Q162" s="233"/>
      <c r="R162" s="233"/>
      <c r="S162" s="233"/>
      <c r="T162" s="23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5" t="s">
        <v>143</v>
      </c>
      <c r="AU162" s="235" t="s">
        <v>83</v>
      </c>
      <c r="AV162" s="13" t="s">
        <v>80</v>
      </c>
      <c r="AW162" s="13" t="s">
        <v>33</v>
      </c>
      <c r="AX162" s="13" t="s">
        <v>72</v>
      </c>
      <c r="AY162" s="235" t="s">
        <v>132</v>
      </c>
    </row>
    <row r="163" s="13" customFormat="1">
      <c r="A163" s="13"/>
      <c r="B163" s="225"/>
      <c r="C163" s="226"/>
      <c r="D163" s="227" t="s">
        <v>143</v>
      </c>
      <c r="E163" s="228" t="s">
        <v>19</v>
      </c>
      <c r="F163" s="229" t="s">
        <v>203</v>
      </c>
      <c r="G163" s="226"/>
      <c r="H163" s="228" t="s">
        <v>19</v>
      </c>
      <c r="I163" s="230"/>
      <c r="J163" s="226"/>
      <c r="K163" s="226"/>
      <c r="L163" s="231"/>
      <c r="M163" s="232"/>
      <c r="N163" s="233"/>
      <c r="O163" s="233"/>
      <c r="P163" s="233"/>
      <c r="Q163" s="233"/>
      <c r="R163" s="233"/>
      <c r="S163" s="233"/>
      <c r="T163" s="23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5" t="s">
        <v>143</v>
      </c>
      <c r="AU163" s="235" t="s">
        <v>83</v>
      </c>
      <c r="AV163" s="13" t="s">
        <v>80</v>
      </c>
      <c r="AW163" s="13" t="s">
        <v>33</v>
      </c>
      <c r="AX163" s="13" t="s">
        <v>72</v>
      </c>
      <c r="AY163" s="235" t="s">
        <v>132</v>
      </c>
    </row>
    <row r="164" s="14" customFormat="1">
      <c r="A164" s="14"/>
      <c r="B164" s="236"/>
      <c r="C164" s="237"/>
      <c r="D164" s="227" t="s">
        <v>143</v>
      </c>
      <c r="E164" s="238" t="s">
        <v>19</v>
      </c>
      <c r="F164" s="239" t="s">
        <v>217</v>
      </c>
      <c r="G164" s="237"/>
      <c r="H164" s="240">
        <v>175</v>
      </c>
      <c r="I164" s="241"/>
      <c r="J164" s="237"/>
      <c r="K164" s="237"/>
      <c r="L164" s="242"/>
      <c r="M164" s="243"/>
      <c r="N164" s="244"/>
      <c r="O164" s="244"/>
      <c r="P164" s="244"/>
      <c r="Q164" s="244"/>
      <c r="R164" s="244"/>
      <c r="S164" s="244"/>
      <c r="T164" s="245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6" t="s">
        <v>143</v>
      </c>
      <c r="AU164" s="246" t="s">
        <v>83</v>
      </c>
      <c r="AV164" s="14" t="s">
        <v>83</v>
      </c>
      <c r="AW164" s="14" t="s">
        <v>33</v>
      </c>
      <c r="AX164" s="14" t="s">
        <v>72</v>
      </c>
      <c r="AY164" s="246" t="s">
        <v>132</v>
      </c>
    </row>
    <row r="165" s="14" customFormat="1">
      <c r="A165" s="14"/>
      <c r="B165" s="236"/>
      <c r="C165" s="237"/>
      <c r="D165" s="227" t="s">
        <v>143</v>
      </c>
      <c r="E165" s="238" t="s">
        <v>19</v>
      </c>
      <c r="F165" s="239" t="s">
        <v>218</v>
      </c>
      <c r="G165" s="237"/>
      <c r="H165" s="240">
        <v>45</v>
      </c>
      <c r="I165" s="241"/>
      <c r="J165" s="237"/>
      <c r="K165" s="237"/>
      <c r="L165" s="242"/>
      <c r="M165" s="243"/>
      <c r="N165" s="244"/>
      <c r="O165" s="244"/>
      <c r="P165" s="244"/>
      <c r="Q165" s="244"/>
      <c r="R165" s="244"/>
      <c r="S165" s="244"/>
      <c r="T165" s="245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6" t="s">
        <v>143</v>
      </c>
      <c r="AU165" s="246" t="s">
        <v>83</v>
      </c>
      <c r="AV165" s="14" t="s">
        <v>83</v>
      </c>
      <c r="AW165" s="14" t="s">
        <v>33</v>
      </c>
      <c r="AX165" s="14" t="s">
        <v>72</v>
      </c>
      <c r="AY165" s="246" t="s">
        <v>132</v>
      </c>
    </row>
    <row r="166" s="14" customFormat="1">
      <c r="A166" s="14"/>
      <c r="B166" s="236"/>
      <c r="C166" s="237"/>
      <c r="D166" s="227" t="s">
        <v>143</v>
      </c>
      <c r="E166" s="238" t="s">
        <v>19</v>
      </c>
      <c r="F166" s="239" t="s">
        <v>219</v>
      </c>
      <c r="G166" s="237"/>
      <c r="H166" s="240">
        <v>25</v>
      </c>
      <c r="I166" s="241"/>
      <c r="J166" s="237"/>
      <c r="K166" s="237"/>
      <c r="L166" s="242"/>
      <c r="M166" s="243"/>
      <c r="N166" s="244"/>
      <c r="O166" s="244"/>
      <c r="P166" s="244"/>
      <c r="Q166" s="244"/>
      <c r="R166" s="244"/>
      <c r="S166" s="244"/>
      <c r="T166" s="245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6" t="s">
        <v>143</v>
      </c>
      <c r="AU166" s="246" t="s">
        <v>83</v>
      </c>
      <c r="AV166" s="14" t="s">
        <v>83</v>
      </c>
      <c r="AW166" s="14" t="s">
        <v>33</v>
      </c>
      <c r="AX166" s="14" t="s">
        <v>72</v>
      </c>
      <c r="AY166" s="246" t="s">
        <v>132</v>
      </c>
    </row>
    <row r="167" s="16" customFormat="1">
      <c r="A167" s="16"/>
      <c r="B167" s="258"/>
      <c r="C167" s="259"/>
      <c r="D167" s="227" t="s">
        <v>143</v>
      </c>
      <c r="E167" s="260" t="s">
        <v>19</v>
      </c>
      <c r="F167" s="261" t="s">
        <v>216</v>
      </c>
      <c r="G167" s="259"/>
      <c r="H167" s="262">
        <v>245</v>
      </c>
      <c r="I167" s="263"/>
      <c r="J167" s="259"/>
      <c r="K167" s="259"/>
      <c r="L167" s="264"/>
      <c r="M167" s="265"/>
      <c r="N167" s="266"/>
      <c r="O167" s="266"/>
      <c r="P167" s="266"/>
      <c r="Q167" s="266"/>
      <c r="R167" s="266"/>
      <c r="S167" s="266"/>
      <c r="T167" s="267"/>
      <c r="U167" s="16"/>
      <c r="V167" s="16"/>
      <c r="W167" s="16"/>
      <c r="X167" s="16"/>
      <c r="Y167" s="16"/>
      <c r="Z167" s="16"/>
      <c r="AA167" s="16"/>
      <c r="AB167" s="16"/>
      <c r="AC167" s="16"/>
      <c r="AD167" s="16"/>
      <c r="AE167" s="16"/>
      <c r="AT167" s="268" t="s">
        <v>143</v>
      </c>
      <c r="AU167" s="268" t="s">
        <v>83</v>
      </c>
      <c r="AV167" s="16" t="s">
        <v>157</v>
      </c>
      <c r="AW167" s="16" t="s">
        <v>33</v>
      </c>
      <c r="AX167" s="16" t="s">
        <v>72</v>
      </c>
      <c r="AY167" s="268" t="s">
        <v>132</v>
      </c>
    </row>
    <row r="168" s="13" customFormat="1">
      <c r="A168" s="13"/>
      <c r="B168" s="225"/>
      <c r="C168" s="226"/>
      <c r="D168" s="227" t="s">
        <v>143</v>
      </c>
      <c r="E168" s="228" t="s">
        <v>19</v>
      </c>
      <c r="F168" s="229" t="s">
        <v>207</v>
      </c>
      <c r="G168" s="226"/>
      <c r="H168" s="228" t="s">
        <v>19</v>
      </c>
      <c r="I168" s="230"/>
      <c r="J168" s="226"/>
      <c r="K168" s="226"/>
      <c r="L168" s="231"/>
      <c r="M168" s="232"/>
      <c r="N168" s="233"/>
      <c r="O168" s="233"/>
      <c r="P168" s="233"/>
      <c r="Q168" s="233"/>
      <c r="R168" s="233"/>
      <c r="S168" s="233"/>
      <c r="T168" s="23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5" t="s">
        <v>143</v>
      </c>
      <c r="AU168" s="235" t="s">
        <v>83</v>
      </c>
      <c r="AV168" s="13" t="s">
        <v>80</v>
      </c>
      <c r="AW168" s="13" t="s">
        <v>33</v>
      </c>
      <c r="AX168" s="13" t="s">
        <v>72</v>
      </c>
      <c r="AY168" s="235" t="s">
        <v>132</v>
      </c>
    </row>
    <row r="169" s="15" customFormat="1">
      <c r="A169" s="15"/>
      <c r="B169" s="247"/>
      <c r="C169" s="248"/>
      <c r="D169" s="227" t="s">
        <v>143</v>
      </c>
      <c r="E169" s="249" t="s">
        <v>19</v>
      </c>
      <c r="F169" s="250" t="s">
        <v>148</v>
      </c>
      <c r="G169" s="248"/>
      <c r="H169" s="251">
        <v>2757.5</v>
      </c>
      <c r="I169" s="252"/>
      <c r="J169" s="248"/>
      <c r="K169" s="248"/>
      <c r="L169" s="253"/>
      <c r="M169" s="254"/>
      <c r="N169" s="255"/>
      <c r="O169" s="255"/>
      <c r="P169" s="255"/>
      <c r="Q169" s="255"/>
      <c r="R169" s="255"/>
      <c r="S169" s="255"/>
      <c r="T169" s="256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57" t="s">
        <v>143</v>
      </c>
      <c r="AU169" s="257" t="s">
        <v>83</v>
      </c>
      <c r="AV169" s="15" t="s">
        <v>139</v>
      </c>
      <c r="AW169" s="15" t="s">
        <v>33</v>
      </c>
      <c r="AX169" s="15" t="s">
        <v>80</v>
      </c>
      <c r="AY169" s="257" t="s">
        <v>132</v>
      </c>
    </row>
    <row r="170" s="13" customFormat="1">
      <c r="A170" s="13"/>
      <c r="B170" s="225"/>
      <c r="C170" s="226"/>
      <c r="D170" s="227" t="s">
        <v>143</v>
      </c>
      <c r="E170" s="228" t="s">
        <v>19</v>
      </c>
      <c r="F170" s="229" t="s">
        <v>150</v>
      </c>
      <c r="G170" s="226"/>
      <c r="H170" s="228" t="s">
        <v>19</v>
      </c>
      <c r="I170" s="230"/>
      <c r="J170" s="226"/>
      <c r="K170" s="226"/>
      <c r="L170" s="231"/>
      <c r="M170" s="232"/>
      <c r="N170" s="233"/>
      <c r="O170" s="233"/>
      <c r="P170" s="233"/>
      <c r="Q170" s="233"/>
      <c r="R170" s="233"/>
      <c r="S170" s="233"/>
      <c r="T170" s="23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5" t="s">
        <v>143</v>
      </c>
      <c r="AU170" s="235" t="s">
        <v>83</v>
      </c>
      <c r="AV170" s="13" t="s">
        <v>80</v>
      </c>
      <c r="AW170" s="13" t="s">
        <v>33</v>
      </c>
      <c r="AX170" s="13" t="s">
        <v>72</v>
      </c>
      <c r="AY170" s="235" t="s">
        <v>132</v>
      </c>
    </row>
    <row r="171" s="2" customFormat="1" ht="16.5" customHeight="1">
      <c r="A171" s="41"/>
      <c r="B171" s="42"/>
      <c r="C171" s="207" t="s">
        <v>220</v>
      </c>
      <c r="D171" s="207" t="s">
        <v>134</v>
      </c>
      <c r="E171" s="208" t="s">
        <v>221</v>
      </c>
      <c r="F171" s="209" t="s">
        <v>222</v>
      </c>
      <c r="G171" s="210" t="s">
        <v>137</v>
      </c>
      <c r="H171" s="211">
        <v>8755</v>
      </c>
      <c r="I171" s="212"/>
      <c r="J171" s="213">
        <f>ROUND(I171*H171,2)</f>
        <v>0</v>
      </c>
      <c r="K171" s="209" t="s">
        <v>138</v>
      </c>
      <c r="L171" s="47"/>
      <c r="M171" s="214" t="s">
        <v>19</v>
      </c>
      <c r="N171" s="215" t="s">
        <v>43</v>
      </c>
      <c r="O171" s="87"/>
      <c r="P171" s="216">
        <f>O171*H171</f>
        <v>0</v>
      </c>
      <c r="Q171" s="216">
        <v>0</v>
      </c>
      <c r="R171" s="216">
        <f>Q171*H171</f>
        <v>0</v>
      </c>
      <c r="S171" s="216">
        <v>0</v>
      </c>
      <c r="T171" s="217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18" t="s">
        <v>139</v>
      </c>
      <c r="AT171" s="218" t="s">
        <v>134</v>
      </c>
      <c r="AU171" s="218" t="s">
        <v>83</v>
      </c>
      <c r="AY171" s="20" t="s">
        <v>132</v>
      </c>
      <c r="BE171" s="219">
        <f>IF(N171="základní",J171,0)</f>
        <v>0</v>
      </c>
      <c r="BF171" s="219">
        <f>IF(N171="snížená",J171,0)</f>
        <v>0</v>
      </c>
      <c r="BG171" s="219">
        <f>IF(N171="zákl. přenesená",J171,0)</f>
        <v>0</v>
      </c>
      <c r="BH171" s="219">
        <f>IF(N171="sníž. přenesená",J171,0)</f>
        <v>0</v>
      </c>
      <c r="BI171" s="219">
        <f>IF(N171="nulová",J171,0)</f>
        <v>0</v>
      </c>
      <c r="BJ171" s="20" t="s">
        <v>80</v>
      </c>
      <c r="BK171" s="219">
        <f>ROUND(I171*H171,2)</f>
        <v>0</v>
      </c>
      <c r="BL171" s="20" t="s">
        <v>139</v>
      </c>
      <c r="BM171" s="218" t="s">
        <v>223</v>
      </c>
    </row>
    <row r="172" s="2" customFormat="1">
      <c r="A172" s="41"/>
      <c r="B172" s="42"/>
      <c r="C172" s="43"/>
      <c r="D172" s="220" t="s">
        <v>141</v>
      </c>
      <c r="E172" s="43"/>
      <c r="F172" s="221" t="s">
        <v>224</v>
      </c>
      <c r="G172" s="43"/>
      <c r="H172" s="43"/>
      <c r="I172" s="222"/>
      <c r="J172" s="43"/>
      <c r="K172" s="43"/>
      <c r="L172" s="47"/>
      <c r="M172" s="223"/>
      <c r="N172" s="224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20" t="s">
        <v>141</v>
      </c>
      <c r="AU172" s="20" t="s">
        <v>83</v>
      </c>
    </row>
    <row r="173" s="13" customFormat="1">
      <c r="A173" s="13"/>
      <c r="B173" s="225"/>
      <c r="C173" s="226"/>
      <c r="D173" s="227" t="s">
        <v>143</v>
      </c>
      <c r="E173" s="228" t="s">
        <v>19</v>
      </c>
      <c r="F173" s="229" t="s">
        <v>155</v>
      </c>
      <c r="G173" s="226"/>
      <c r="H173" s="228" t="s">
        <v>19</v>
      </c>
      <c r="I173" s="230"/>
      <c r="J173" s="226"/>
      <c r="K173" s="226"/>
      <c r="L173" s="231"/>
      <c r="M173" s="232"/>
      <c r="N173" s="233"/>
      <c r="O173" s="233"/>
      <c r="P173" s="233"/>
      <c r="Q173" s="233"/>
      <c r="R173" s="233"/>
      <c r="S173" s="233"/>
      <c r="T173" s="23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5" t="s">
        <v>143</v>
      </c>
      <c r="AU173" s="235" t="s">
        <v>83</v>
      </c>
      <c r="AV173" s="13" t="s">
        <v>80</v>
      </c>
      <c r="AW173" s="13" t="s">
        <v>33</v>
      </c>
      <c r="AX173" s="13" t="s">
        <v>72</v>
      </c>
      <c r="AY173" s="235" t="s">
        <v>132</v>
      </c>
    </row>
    <row r="174" s="14" customFormat="1">
      <c r="A174" s="14"/>
      <c r="B174" s="236"/>
      <c r="C174" s="237"/>
      <c r="D174" s="227" t="s">
        <v>143</v>
      </c>
      <c r="E174" s="238" t="s">
        <v>19</v>
      </c>
      <c r="F174" s="239" t="s">
        <v>169</v>
      </c>
      <c r="G174" s="237"/>
      <c r="H174" s="240">
        <v>6140</v>
      </c>
      <c r="I174" s="241"/>
      <c r="J174" s="237"/>
      <c r="K174" s="237"/>
      <c r="L174" s="242"/>
      <c r="M174" s="243"/>
      <c r="N174" s="244"/>
      <c r="O174" s="244"/>
      <c r="P174" s="244"/>
      <c r="Q174" s="244"/>
      <c r="R174" s="244"/>
      <c r="S174" s="244"/>
      <c r="T174" s="245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6" t="s">
        <v>143</v>
      </c>
      <c r="AU174" s="246" t="s">
        <v>83</v>
      </c>
      <c r="AV174" s="14" t="s">
        <v>83</v>
      </c>
      <c r="AW174" s="14" t="s">
        <v>33</v>
      </c>
      <c r="AX174" s="14" t="s">
        <v>72</v>
      </c>
      <c r="AY174" s="246" t="s">
        <v>132</v>
      </c>
    </row>
    <row r="175" s="14" customFormat="1">
      <c r="A175" s="14"/>
      <c r="B175" s="236"/>
      <c r="C175" s="237"/>
      <c r="D175" s="227" t="s">
        <v>143</v>
      </c>
      <c r="E175" s="238" t="s">
        <v>19</v>
      </c>
      <c r="F175" s="239" t="s">
        <v>162</v>
      </c>
      <c r="G175" s="237"/>
      <c r="H175" s="240">
        <v>1430</v>
      </c>
      <c r="I175" s="241"/>
      <c r="J175" s="237"/>
      <c r="K175" s="237"/>
      <c r="L175" s="242"/>
      <c r="M175" s="243"/>
      <c r="N175" s="244"/>
      <c r="O175" s="244"/>
      <c r="P175" s="244"/>
      <c r="Q175" s="244"/>
      <c r="R175" s="244"/>
      <c r="S175" s="244"/>
      <c r="T175" s="245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6" t="s">
        <v>143</v>
      </c>
      <c r="AU175" s="246" t="s">
        <v>83</v>
      </c>
      <c r="AV175" s="14" t="s">
        <v>83</v>
      </c>
      <c r="AW175" s="14" t="s">
        <v>33</v>
      </c>
      <c r="AX175" s="14" t="s">
        <v>72</v>
      </c>
      <c r="AY175" s="246" t="s">
        <v>132</v>
      </c>
    </row>
    <row r="176" s="14" customFormat="1">
      <c r="A176" s="14"/>
      <c r="B176" s="236"/>
      <c r="C176" s="237"/>
      <c r="D176" s="227" t="s">
        <v>143</v>
      </c>
      <c r="E176" s="238" t="s">
        <v>19</v>
      </c>
      <c r="F176" s="239" t="s">
        <v>156</v>
      </c>
      <c r="G176" s="237"/>
      <c r="H176" s="240">
        <v>755</v>
      </c>
      <c r="I176" s="241"/>
      <c r="J176" s="237"/>
      <c r="K176" s="237"/>
      <c r="L176" s="242"/>
      <c r="M176" s="243"/>
      <c r="N176" s="244"/>
      <c r="O176" s="244"/>
      <c r="P176" s="244"/>
      <c r="Q176" s="244"/>
      <c r="R176" s="244"/>
      <c r="S176" s="244"/>
      <c r="T176" s="245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6" t="s">
        <v>143</v>
      </c>
      <c r="AU176" s="246" t="s">
        <v>83</v>
      </c>
      <c r="AV176" s="14" t="s">
        <v>83</v>
      </c>
      <c r="AW176" s="14" t="s">
        <v>33</v>
      </c>
      <c r="AX176" s="14" t="s">
        <v>72</v>
      </c>
      <c r="AY176" s="246" t="s">
        <v>132</v>
      </c>
    </row>
    <row r="177" s="13" customFormat="1">
      <c r="A177" s="13"/>
      <c r="B177" s="225"/>
      <c r="C177" s="226"/>
      <c r="D177" s="227" t="s">
        <v>143</v>
      </c>
      <c r="E177" s="228" t="s">
        <v>19</v>
      </c>
      <c r="F177" s="229" t="s">
        <v>170</v>
      </c>
      <c r="G177" s="226"/>
      <c r="H177" s="228" t="s">
        <v>19</v>
      </c>
      <c r="I177" s="230"/>
      <c r="J177" s="226"/>
      <c r="K177" s="226"/>
      <c r="L177" s="231"/>
      <c r="M177" s="232"/>
      <c r="N177" s="233"/>
      <c r="O177" s="233"/>
      <c r="P177" s="233"/>
      <c r="Q177" s="233"/>
      <c r="R177" s="233"/>
      <c r="S177" s="233"/>
      <c r="T177" s="23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5" t="s">
        <v>143</v>
      </c>
      <c r="AU177" s="235" t="s">
        <v>83</v>
      </c>
      <c r="AV177" s="13" t="s">
        <v>80</v>
      </c>
      <c r="AW177" s="13" t="s">
        <v>33</v>
      </c>
      <c r="AX177" s="13" t="s">
        <v>72</v>
      </c>
      <c r="AY177" s="235" t="s">
        <v>132</v>
      </c>
    </row>
    <row r="178" s="14" customFormat="1">
      <c r="A178" s="14"/>
      <c r="B178" s="236"/>
      <c r="C178" s="237"/>
      <c r="D178" s="227" t="s">
        <v>143</v>
      </c>
      <c r="E178" s="238" t="s">
        <v>19</v>
      </c>
      <c r="F178" s="239" t="s">
        <v>171</v>
      </c>
      <c r="G178" s="237"/>
      <c r="H178" s="240">
        <v>35</v>
      </c>
      <c r="I178" s="241"/>
      <c r="J178" s="237"/>
      <c r="K178" s="237"/>
      <c r="L178" s="242"/>
      <c r="M178" s="243"/>
      <c r="N178" s="244"/>
      <c r="O178" s="244"/>
      <c r="P178" s="244"/>
      <c r="Q178" s="244"/>
      <c r="R178" s="244"/>
      <c r="S178" s="244"/>
      <c r="T178" s="245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6" t="s">
        <v>143</v>
      </c>
      <c r="AU178" s="246" t="s">
        <v>83</v>
      </c>
      <c r="AV178" s="14" t="s">
        <v>83</v>
      </c>
      <c r="AW178" s="14" t="s">
        <v>33</v>
      </c>
      <c r="AX178" s="14" t="s">
        <v>72</v>
      </c>
      <c r="AY178" s="246" t="s">
        <v>132</v>
      </c>
    </row>
    <row r="179" s="14" customFormat="1">
      <c r="A179" s="14"/>
      <c r="B179" s="236"/>
      <c r="C179" s="237"/>
      <c r="D179" s="227" t="s">
        <v>143</v>
      </c>
      <c r="E179" s="238" t="s">
        <v>19</v>
      </c>
      <c r="F179" s="239" t="s">
        <v>172</v>
      </c>
      <c r="G179" s="237"/>
      <c r="H179" s="240">
        <v>255</v>
      </c>
      <c r="I179" s="241"/>
      <c r="J179" s="237"/>
      <c r="K179" s="237"/>
      <c r="L179" s="242"/>
      <c r="M179" s="243"/>
      <c r="N179" s="244"/>
      <c r="O179" s="244"/>
      <c r="P179" s="244"/>
      <c r="Q179" s="244"/>
      <c r="R179" s="244"/>
      <c r="S179" s="244"/>
      <c r="T179" s="245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6" t="s">
        <v>143</v>
      </c>
      <c r="AU179" s="246" t="s">
        <v>83</v>
      </c>
      <c r="AV179" s="14" t="s">
        <v>83</v>
      </c>
      <c r="AW179" s="14" t="s">
        <v>33</v>
      </c>
      <c r="AX179" s="14" t="s">
        <v>72</v>
      </c>
      <c r="AY179" s="246" t="s">
        <v>132</v>
      </c>
    </row>
    <row r="180" s="14" customFormat="1">
      <c r="A180" s="14"/>
      <c r="B180" s="236"/>
      <c r="C180" s="237"/>
      <c r="D180" s="227" t="s">
        <v>143</v>
      </c>
      <c r="E180" s="238" t="s">
        <v>19</v>
      </c>
      <c r="F180" s="239" t="s">
        <v>173</v>
      </c>
      <c r="G180" s="237"/>
      <c r="H180" s="240">
        <v>120</v>
      </c>
      <c r="I180" s="241"/>
      <c r="J180" s="237"/>
      <c r="K180" s="237"/>
      <c r="L180" s="242"/>
      <c r="M180" s="243"/>
      <c r="N180" s="244"/>
      <c r="O180" s="244"/>
      <c r="P180" s="244"/>
      <c r="Q180" s="244"/>
      <c r="R180" s="244"/>
      <c r="S180" s="244"/>
      <c r="T180" s="245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6" t="s">
        <v>143</v>
      </c>
      <c r="AU180" s="246" t="s">
        <v>83</v>
      </c>
      <c r="AV180" s="14" t="s">
        <v>83</v>
      </c>
      <c r="AW180" s="14" t="s">
        <v>33</v>
      </c>
      <c r="AX180" s="14" t="s">
        <v>72</v>
      </c>
      <c r="AY180" s="246" t="s">
        <v>132</v>
      </c>
    </row>
    <row r="181" s="14" customFormat="1">
      <c r="A181" s="14"/>
      <c r="B181" s="236"/>
      <c r="C181" s="237"/>
      <c r="D181" s="227" t="s">
        <v>143</v>
      </c>
      <c r="E181" s="238" t="s">
        <v>19</v>
      </c>
      <c r="F181" s="239" t="s">
        <v>164</v>
      </c>
      <c r="G181" s="237"/>
      <c r="H181" s="240">
        <v>20</v>
      </c>
      <c r="I181" s="241"/>
      <c r="J181" s="237"/>
      <c r="K181" s="237"/>
      <c r="L181" s="242"/>
      <c r="M181" s="243"/>
      <c r="N181" s="244"/>
      <c r="O181" s="244"/>
      <c r="P181" s="244"/>
      <c r="Q181" s="244"/>
      <c r="R181" s="244"/>
      <c r="S181" s="244"/>
      <c r="T181" s="245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6" t="s">
        <v>143</v>
      </c>
      <c r="AU181" s="246" t="s">
        <v>83</v>
      </c>
      <c r="AV181" s="14" t="s">
        <v>83</v>
      </c>
      <c r="AW181" s="14" t="s">
        <v>33</v>
      </c>
      <c r="AX181" s="14" t="s">
        <v>72</v>
      </c>
      <c r="AY181" s="246" t="s">
        <v>132</v>
      </c>
    </row>
    <row r="182" s="15" customFormat="1">
      <c r="A182" s="15"/>
      <c r="B182" s="247"/>
      <c r="C182" s="248"/>
      <c r="D182" s="227" t="s">
        <v>143</v>
      </c>
      <c r="E182" s="249" t="s">
        <v>19</v>
      </c>
      <c r="F182" s="250" t="s">
        <v>148</v>
      </c>
      <c r="G182" s="248"/>
      <c r="H182" s="251">
        <v>8755</v>
      </c>
      <c r="I182" s="252"/>
      <c r="J182" s="248"/>
      <c r="K182" s="248"/>
      <c r="L182" s="253"/>
      <c r="M182" s="254"/>
      <c r="N182" s="255"/>
      <c r="O182" s="255"/>
      <c r="P182" s="255"/>
      <c r="Q182" s="255"/>
      <c r="R182" s="255"/>
      <c r="S182" s="255"/>
      <c r="T182" s="256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57" t="s">
        <v>143</v>
      </c>
      <c r="AU182" s="257" t="s">
        <v>83</v>
      </c>
      <c r="AV182" s="15" t="s">
        <v>139</v>
      </c>
      <c r="AW182" s="15" t="s">
        <v>33</v>
      </c>
      <c r="AX182" s="15" t="s">
        <v>80</v>
      </c>
      <c r="AY182" s="257" t="s">
        <v>132</v>
      </c>
    </row>
    <row r="183" s="2" customFormat="1" ht="16.5" customHeight="1">
      <c r="A183" s="41"/>
      <c r="B183" s="42"/>
      <c r="C183" s="207" t="s">
        <v>225</v>
      </c>
      <c r="D183" s="207" t="s">
        <v>134</v>
      </c>
      <c r="E183" s="208" t="s">
        <v>226</v>
      </c>
      <c r="F183" s="209" t="s">
        <v>227</v>
      </c>
      <c r="G183" s="210" t="s">
        <v>137</v>
      </c>
      <c r="H183" s="211">
        <v>8755</v>
      </c>
      <c r="I183" s="212"/>
      <c r="J183" s="213">
        <f>ROUND(I183*H183,2)</f>
        <v>0</v>
      </c>
      <c r="K183" s="209" t="s">
        <v>138</v>
      </c>
      <c r="L183" s="47"/>
      <c r="M183" s="214" t="s">
        <v>19</v>
      </c>
      <c r="N183" s="215" t="s">
        <v>43</v>
      </c>
      <c r="O183" s="87"/>
      <c r="P183" s="216">
        <f>O183*H183</f>
        <v>0</v>
      </c>
      <c r="Q183" s="216">
        <v>0</v>
      </c>
      <c r="R183" s="216">
        <f>Q183*H183</f>
        <v>0</v>
      </c>
      <c r="S183" s="216">
        <v>0</v>
      </c>
      <c r="T183" s="217">
        <f>S183*H183</f>
        <v>0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18" t="s">
        <v>139</v>
      </c>
      <c r="AT183" s="218" t="s">
        <v>134</v>
      </c>
      <c r="AU183" s="218" t="s">
        <v>83</v>
      </c>
      <c r="AY183" s="20" t="s">
        <v>132</v>
      </c>
      <c r="BE183" s="219">
        <f>IF(N183="základní",J183,0)</f>
        <v>0</v>
      </c>
      <c r="BF183" s="219">
        <f>IF(N183="snížená",J183,0)</f>
        <v>0</v>
      </c>
      <c r="BG183" s="219">
        <f>IF(N183="zákl. přenesená",J183,0)</f>
        <v>0</v>
      </c>
      <c r="BH183" s="219">
        <f>IF(N183="sníž. přenesená",J183,0)</f>
        <v>0</v>
      </c>
      <c r="BI183" s="219">
        <f>IF(N183="nulová",J183,0)</f>
        <v>0</v>
      </c>
      <c r="BJ183" s="20" t="s">
        <v>80</v>
      </c>
      <c r="BK183" s="219">
        <f>ROUND(I183*H183,2)</f>
        <v>0</v>
      </c>
      <c r="BL183" s="20" t="s">
        <v>139</v>
      </c>
      <c r="BM183" s="218" t="s">
        <v>228</v>
      </c>
    </row>
    <row r="184" s="2" customFormat="1">
      <c r="A184" s="41"/>
      <c r="B184" s="42"/>
      <c r="C184" s="43"/>
      <c r="D184" s="220" t="s">
        <v>141</v>
      </c>
      <c r="E184" s="43"/>
      <c r="F184" s="221" t="s">
        <v>229</v>
      </c>
      <c r="G184" s="43"/>
      <c r="H184" s="43"/>
      <c r="I184" s="222"/>
      <c r="J184" s="43"/>
      <c r="K184" s="43"/>
      <c r="L184" s="47"/>
      <c r="M184" s="223"/>
      <c r="N184" s="224"/>
      <c r="O184" s="87"/>
      <c r="P184" s="87"/>
      <c r="Q184" s="87"/>
      <c r="R184" s="87"/>
      <c r="S184" s="87"/>
      <c r="T184" s="88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T184" s="20" t="s">
        <v>141</v>
      </c>
      <c r="AU184" s="20" t="s">
        <v>83</v>
      </c>
    </row>
    <row r="185" s="13" customFormat="1">
      <c r="A185" s="13"/>
      <c r="B185" s="225"/>
      <c r="C185" s="226"/>
      <c r="D185" s="227" t="s">
        <v>143</v>
      </c>
      <c r="E185" s="228" t="s">
        <v>19</v>
      </c>
      <c r="F185" s="229" t="s">
        <v>155</v>
      </c>
      <c r="G185" s="226"/>
      <c r="H185" s="228" t="s">
        <v>19</v>
      </c>
      <c r="I185" s="230"/>
      <c r="J185" s="226"/>
      <c r="K185" s="226"/>
      <c r="L185" s="231"/>
      <c r="M185" s="232"/>
      <c r="N185" s="233"/>
      <c r="O185" s="233"/>
      <c r="P185" s="233"/>
      <c r="Q185" s="233"/>
      <c r="R185" s="233"/>
      <c r="S185" s="233"/>
      <c r="T185" s="23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5" t="s">
        <v>143</v>
      </c>
      <c r="AU185" s="235" t="s">
        <v>83</v>
      </c>
      <c r="AV185" s="13" t="s">
        <v>80</v>
      </c>
      <c r="AW185" s="13" t="s">
        <v>33</v>
      </c>
      <c r="AX185" s="13" t="s">
        <v>72</v>
      </c>
      <c r="AY185" s="235" t="s">
        <v>132</v>
      </c>
    </row>
    <row r="186" s="14" customFormat="1">
      <c r="A186" s="14"/>
      <c r="B186" s="236"/>
      <c r="C186" s="237"/>
      <c r="D186" s="227" t="s">
        <v>143</v>
      </c>
      <c r="E186" s="238" t="s">
        <v>19</v>
      </c>
      <c r="F186" s="239" t="s">
        <v>169</v>
      </c>
      <c r="G186" s="237"/>
      <c r="H186" s="240">
        <v>6140</v>
      </c>
      <c r="I186" s="241"/>
      <c r="J186" s="237"/>
      <c r="K186" s="237"/>
      <c r="L186" s="242"/>
      <c r="M186" s="243"/>
      <c r="N186" s="244"/>
      <c r="O186" s="244"/>
      <c r="P186" s="244"/>
      <c r="Q186" s="244"/>
      <c r="R186" s="244"/>
      <c r="S186" s="244"/>
      <c r="T186" s="245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6" t="s">
        <v>143</v>
      </c>
      <c r="AU186" s="246" t="s">
        <v>83</v>
      </c>
      <c r="AV186" s="14" t="s">
        <v>83</v>
      </c>
      <c r="AW186" s="14" t="s">
        <v>33</v>
      </c>
      <c r="AX186" s="14" t="s">
        <v>72</v>
      </c>
      <c r="AY186" s="246" t="s">
        <v>132</v>
      </c>
    </row>
    <row r="187" s="14" customFormat="1">
      <c r="A187" s="14"/>
      <c r="B187" s="236"/>
      <c r="C187" s="237"/>
      <c r="D187" s="227" t="s">
        <v>143</v>
      </c>
      <c r="E187" s="238" t="s">
        <v>19</v>
      </c>
      <c r="F187" s="239" t="s">
        <v>162</v>
      </c>
      <c r="G187" s="237"/>
      <c r="H187" s="240">
        <v>1430</v>
      </c>
      <c r="I187" s="241"/>
      <c r="J187" s="237"/>
      <c r="K187" s="237"/>
      <c r="L187" s="242"/>
      <c r="M187" s="243"/>
      <c r="N187" s="244"/>
      <c r="O187" s="244"/>
      <c r="P187" s="244"/>
      <c r="Q187" s="244"/>
      <c r="R187" s="244"/>
      <c r="S187" s="244"/>
      <c r="T187" s="245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6" t="s">
        <v>143</v>
      </c>
      <c r="AU187" s="246" t="s">
        <v>83</v>
      </c>
      <c r="AV187" s="14" t="s">
        <v>83</v>
      </c>
      <c r="AW187" s="14" t="s">
        <v>33</v>
      </c>
      <c r="AX187" s="14" t="s">
        <v>72</v>
      </c>
      <c r="AY187" s="246" t="s">
        <v>132</v>
      </c>
    </row>
    <row r="188" s="14" customFormat="1">
      <c r="A188" s="14"/>
      <c r="B188" s="236"/>
      <c r="C188" s="237"/>
      <c r="D188" s="227" t="s">
        <v>143</v>
      </c>
      <c r="E188" s="238" t="s">
        <v>19</v>
      </c>
      <c r="F188" s="239" t="s">
        <v>156</v>
      </c>
      <c r="G188" s="237"/>
      <c r="H188" s="240">
        <v>755</v>
      </c>
      <c r="I188" s="241"/>
      <c r="J188" s="237"/>
      <c r="K188" s="237"/>
      <c r="L188" s="242"/>
      <c r="M188" s="243"/>
      <c r="N188" s="244"/>
      <c r="O188" s="244"/>
      <c r="P188" s="244"/>
      <c r="Q188" s="244"/>
      <c r="R188" s="244"/>
      <c r="S188" s="244"/>
      <c r="T188" s="245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6" t="s">
        <v>143</v>
      </c>
      <c r="AU188" s="246" t="s">
        <v>83</v>
      </c>
      <c r="AV188" s="14" t="s">
        <v>83</v>
      </c>
      <c r="AW188" s="14" t="s">
        <v>33</v>
      </c>
      <c r="AX188" s="14" t="s">
        <v>72</v>
      </c>
      <c r="AY188" s="246" t="s">
        <v>132</v>
      </c>
    </row>
    <row r="189" s="13" customFormat="1">
      <c r="A189" s="13"/>
      <c r="B189" s="225"/>
      <c r="C189" s="226"/>
      <c r="D189" s="227" t="s">
        <v>143</v>
      </c>
      <c r="E189" s="228" t="s">
        <v>19</v>
      </c>
      <c r="F189" s="229" t="s">
        <v>170</v>
      </c>
      <c r="G189" s="226"/>
      <c r="H189" s="228" t="s">
        <v>19</v>
      </c>
      <c r="I189" s="230"/>
      <c r="J189" s="226"/>
      <c r="K189" s="226"/>
      <c r="L189" s="231"/>
      <c r="M189" s="232"/>
      <c r="N189" s="233"/>
      <c r="O189" s="233"/>
      <c r="P189" s="233"/>
      <c r="Q189" s="233"/>
      <c r="R189" s="233"/>
      <c r="S189" s="233"/>
      <c r="T189" s="234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5" t="s">
        <v>143</v>
      </c>
      <c r="AU189" s="235" t="s">
        <v>83</v>
      </c>
      <c r="AV189" s="13" t="s">
        <v>80</v>
      </c>
      <c r="AW189" s="13" t="s">
        <v>33</v>
      </c>
      <c r="AX189" s="13" t="s">
        <v>72</v>
      </c>
      <c r="AY189" s="235" t="s">
        <v>132</v>
      </c>
    </row>
    <row r="190" s="14" customFormat="1">
      <c r="A190" s="14"/>
      <c r="B190" s="236"/>
      <c r="C190" s="237"/>
      <c r="D190" s="227" t="s">
        <v>143</v>
      </c>
      <c r="E190" s="238" t="s">
        <v>19</v>
      </c>
      <c r="F190" s="239" t="s">
        <v>171</v>
      </c>
      <c r="G190" s="237"/>
      <c r="H190" s="240">
        <v>35</v>
      </c>
      <c r="I190" s="241"/>
      <c r="J190" s="237"/>
      <c r="K190" s="237"/>
      <c r="L190" s="242"/>
      <c r="M190" s="243"/>
      <c r="N190" s="244"/>
      <c r="O190" s="244"/>
      <c r="P190" s="244"/>
      <c r="Q190" s="244"/>
      <c r="R190" s="244"/>
      <c r="S190" s="244"/>
      <c r="T190" s="245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6" t="s">
        <v>143</v>
      </c>
      <c r="AU190" s="246" t="s">
        <v>83</v>
      </c>
      <c r="AV190" s="14" t="s">
        <v>83</v>
      </c>
      <c r="AW190" s="14" t="s">
        <v>33</v>
      </c>
      <c r="AX190" s="14" t="s">
        <v>72</v>
      </c>
      <c r="AY190" s="246" t="s">
        <v>132</v>
      </c>
    </row>
    <row r="191" s="14" customFormat="1">
      <c r="A191" s="14"/>
      <c r="B191" s="236"/>
      <c r="C191" s="237"/>
      <c r="D191" s="227" t="s">
        <v>143</v>
      </c>
      <c r="E191" s="238" t="s">
        <v>19</v>
      </c>
      <c r="F191" s="239" t="s">
        <v>172</v>
      </c>
      <c r="G191" s="237"/>
      <c r="H191" s="240">
        <v>255</v>
      </c>
      <c r="I191" s="241"/>
      <c r="J191" s="237"/>
      <c r="K191" s="237"/>
      <c r="L191" s="242"/>
      <c r="M191" s="243"/>
      <c r="N191" s="244"/>
      <c r="O191" s="244"/>
      <c r="P191" s="244"/>
      <c r="Q191" s="244"/>
      <c r="R191" s="244"/>
      <c r="S191" s="244"/>
      <c r="T191" s="245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6" t="s">
        <v>143</v>
      </c>
      <c r="AU191" s="246" t="s">
        <v>83</v>
      </c>
      <c r="AV191" s="14" t="s">
        <v>83</v>
      </c>
      <c r="AW191" s="14" t="s">
        <v>33</v>
      </c>
      <c r="AX191" s="14" t="s">
        <v>72</v>
      </c>
      <c r="AY191" s="246" t="s">
        <v>132</v>
      </c>
    </row>
    <row r="192" s="14" customFormat="1">
      <c r="A192" s="14"/>
      <c r="B192" s="236"/>
      <c r="C192" s="237"/>
      <c r="D192" s="227" t="s">
        <v>143</v>
      </c>
      <c r="E192" s="238" t="s">
        <v>19</v>
      </c>
      <c r="F192" s="239" t="s">
        <v>173</v>
      </c>
      <c r="G192" s="237"/>
      <c r="H192" s="240">
        <v>120</v>
      </c>
      <c r="I192" s="241"/>
      <c r="J192" s="237"/>
      <c r="K192" s="237"/>
      <c r="L192" s="242"/>
      <c r="M192" s="243"/>
      <c r="N192" s="244"/>
      <c r="O192" s="244"/>
      <c r="P192" s="244"/>
      <c r="Q192" s="244"/>
      <c r="R192" s="244"/>
      <c r="S192" s="244"/>
      <c r="T192" s="245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6" t="s">
        <v>143</v>
      </c>
      <c r="AU192" s="246" t="s">
        <v>83</v>
      </c>
      <c r="AV192" s="14" t="s">
        <v>83</v>
      </c>
      <c r="AW192" s="14" t="s">
        <v>33</v>
      </c>
      <c r="AX192" s="14" t="s">
        <v>72</v>
      </c>
      <c r="AY192" s="246" t="s">
        <v>132</v>
      </c>
    </row>
    <row r="193" s="14" customFormat="1">
      <c r="A193" s="14"/>
      <c r="B193" s="236"/>
      <c r="C193" s="237"/>
      <c r="D193" s="227" t="s">
        <v>143</v>
      </c>
      <c r="E193" s="238" t="s">
        <v>19</v>
      </c>
      <c r="F193" s="239" t="s">
        <v>164</v>
      </c>
      <c r="G193" s="237"/>
      <c r="H193" s="240">
        <v>20</v>
      </c>
      <c r="I193" s="241"/>
      <c r="J193" s="237"/>
      <c r="K193" s="237"/>
      <c r="L193" s="242"/>
      <c r="M193" s="243"/>
      <c r="N193" s="244"/>
      <c r="O193" s="244"/>
      <c r="P193" s="244"/>
      <c r="Q193" s="244"/>
      <c r="R193" s="244"/>
      <c r="S193" s="244"/>
      <c r="T193" s="245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6" t="s">
        <v>143</v>
      </c>
      <c r="AU193" s="246" t="s">
        <v>83</v>
      </c>
      <c r="AV193" s="14" t="s">
        <v>83</v>
      </c>
      <c r="AW193" s="14" t="s">
        <v>33</v>
      </c>
      <c r="AX193" s="14" t="s">
        <v>72</v>
      </c>
      <c r="AY193" s="246" t="s">
        <v>132</v>
      </c>
    </row>
    <row r="194" s="15" customFormat="1">
      <c r="A194" s="15"/>
      <c r="B194" s="247"/>
      <c r="C194" s="248"/>
      <c r="D194" s="227" t="s">
        <v>143</v>
      </c>
      <c r="E194" s="249" t="s">
        <v>19</v>
      </c>
      <c r="F194" s="250" t="s">
        <v>148</v>
      </c>
      <c r="G194" s="248"/>
      <c r="H194" s="251">
        <v>8755</v>
      </c>
      <c r="I194" s="252"/>
      <c r="J194" s="248"/>
      <c r="K194" s="248"/>
      <c r="L194" s="253"/>
      <c r="M194" s="254"/>
      <c r="N194" s="255"/>
      <c r="O194" s="255"/>
      <c r="P194" s="255"/>
      <c r="Q194" s="255"/>
      <c r="R194" s="255"/>
      <c r="S194" s="255"/>
      <c r="T194" s="256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57" t="s">
        <v>143</v>
      </c>
      <c r="AU194" s="257" t="s">
        <v>83</v>
      </c>
      <c r="AV194" s="15" t="s">
        <v>139</v>
      </c>
      <c r="AW194" s="15" t="s">
        <v>33</v>
      </c>
      <c r="AX194" s="15" t="s">
        <v>80</v>
      </c>
      <c r="AY194" s="257" t="s">
        <v>132</v>
      </c>
    </row>
    <row r="195" s="2" customFormat="1" ht="24.15" customHeight="1">
      <c r="A195" s="41"/>
      <c r="B195" s="42"/>
      <c r="C195" s="207" t="s">
        <v>8</v>
      </c>
      <c r="D195" s="207" t="s">
        <v>134</v>
      </c>
      <c r="E195" s="208" t="s">
        <v>230</v>
      </c>
      <c r="F195" s="209" t="s">
        <v>231</v>
      </c>
      <c r="G195" s="210" t="s">
        <v>137</v>
      </c>
      <c r="H195" s="211">
        <v>8755</v>
      </c>
      <c r="I195" s="212"/>
      <c r="J195" s="213">
        <f>ROUND(I195*H195,2)</f>
        <v>0</v>
      </c>
      <c r="K195" s="209" t="s">
        <v>138</v>
      </c>
      <c r="L195" s="47"/>
      <c r="M195" s="214" t="s">
        <v>19</v>
      </c>
      <c r="N195" s="215" t="s">
        <v>43</v>
      </c>
      <c r="O195" s="87"/>
      <c r="P195" s="216">
        <f>O195*H195</f>
        <v>0</v>
      </c>
      <c r="Q195" s="216">
        <v>0</v>
      </c>
      <c r="R195" s="216">
        <f>Q195*H195</f>
        <v>0</v>
      </c>
      <c r="S195" s="216">
        <v>0</v>
      </c>
      <c r="T195" s="217">
        <f>S195*H195</f>
        <v>0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18" t="s">
        <v>139</v>
      </c>
      <c r="AT195" s="218" t="s">
        <v>134</v>
      </c>
      <c r="AU195" s="218" t="s">
        <v>83</v>
      </c>
      <c r="AY195" s="20" t="s">
        <v>132</v>
      </c>
      <c r="BE195" s="219">
        <f>IF(N195="základní",J195,0)</f>
        <v>0</v>
      </c>
      <c r="BF195" s="219">
        <f>IF(N195="snížená",J195,0)</f>
        <v>0</v>
      </c>
      <c r="BG195" s="219">
        <f>IF(N195="zákl. přenesená",J195,0)</f>
        <v>0</v>
      </c>
      <c r="BH195" s="219">
        <f>IF(N195="sníž. přenesená",J195,0)</f>
        <v>0</v>
      </c>
      <c r="BI195" s="219">
        <f>IF(N195="nulová",J195,0)</f>
        <v>0</v>
      </c>
      <c r="BJ195" s="20" t="s">
        <v>80</v>
      </c>
      <c r="BK195" s="219">
        <f>ROUND(I195*H195,2)</f>
        <v>0</v>
      </c>
      <c r="BL195" s="20" t="s">
        <v>139</v>
      </c>
      <c r="BM195" s="218" t="s">
        <v>232</v>
      </c>
    </row>
    <row r="196" s="2" customFormat="1">
      <c r="A196" s="41"/>
      <c r="B196" s="42"/>
      <c r="C196" s="43"/>
      <c r="D196" s="220" t="s">
        <v>141</v>
      </c>
      <c r="E196" s="43"/>
      <c r="F196" s="221" t="s">
        <v>233</v>
      </c>
      <c r="G196" s="43"/>
      <c r="H196" s="43"/>
      <c r="I196" s="222"/>
      <c r="J196" s="43"/>
      <c r="K196" s="43"/>
      <c r="L196" s="47"/>
      <c r="M196" s="223"/>
      <c r="N196" s="224"/>
      <c r="O196" s="87"/>
      <c r="P196" s="87"/>
      <c r="Q196" s="87"/>
      <c r="R196" s="87"/>
      <c r="S196" s="87"/>
      <c r="T196" s="88"/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T196" s="20" t="s">
        <v>141</v>
      </c>
      <c r="AU196" s="20" t="s">
        <v>83</v>
      </c>
    </row>
    <row r="197" s="13" customFormat="1">
      <c r="A197" s="13"/>
      <c r="B197" s="225"/>
      <c r="C197" s="226"/>
      <c r="D197" s="227" t="s">
        <v>143</v>
      </c>
      <c r="E197" s="228" t="s">
        <v>19</v>
      </c>
      <c r="F197" s="229" t="s">
        <v>155</v>
      </c>
      <c r="G197" s="226"/>
      <c r="H197" s="228" t="s">
        <v>19</v>
      </c>
      <c r="I197" s="230"/>
      <c r="J197" s="226"/>
      <c r="K197" s="226"/>
      <c r="L197" s="231"/>
      <c r="M197" s="232"/>
      <c r="N197" s="233"/>
      <c r="O197" s="233"/>
      <c r="P197" s="233"/>
      <c r="Q197" s="233"/>
      <c r="R197" s="233"/>
      <c r="S197" s="233"/>
      <c r="T197" s="234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5" t="s">
        <v>143</v>
      </c>
      <c r="AU197" s="235" t="s">
        <v>83</v>
      </c>
      <c r="AV197" s="13" t="s">
        <v>80</v>
      </c>
      <c r="AW197" s="13" t="s">
        <v>33</v>
      </c>
      <c r="AX197" s="13" t="s">
        <v>72</v>
      </c>
      <c r="AY197" s="235" t="s">
        <v>132</v>
      </c>
    </row>
    <row r="198" s="14" customFormat="1">
      <c r="A198" s="14"/>
      <c r="B198" s="236"/>
      <c r="C198" s="237"/>
      <c r="D198" s="227" t="s">
        <v>143</v>
      </c>
      <c r="E198" s="238" t="s">
        <v>19</v>
      </c>
      <c r="F198" s="239" t="s">
        <v>169</v>
      </c>
      <c r="G198" s="237"/>
      <c r="H198" s="240">
        <v>6140</v>
      </c>
      <c r="I198" s="241"/>
      <c r="J198" s="237"/>
      <c r="K198" s="237"/>
      <c r="L198" s="242"/>
      <c r="M198" s="243"/>
      <c r="N198" s="244"/>
      <c r="O198" s="244"/>
      <c r="P198" s="244"/>
      <c r="Q198" s="244"/>
      <c r="R198" s="244"/>
      <c r="S198" s="244"/>
      <c r="T198" s="245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6" t="s">
        <v>143</v>
      </c>
      <c r="AU198" s="246" t="s">
        <v>83</v>
      </c>
      <c r="AV198" s="14" t="s">
        <v>83</v>
      </c>
      <c r="AW198" s="14" t="s">
        <v>33</v>
      </c>
      <c r="AX198" s="14" t="s">
        <v>72</v>
      </c>
      <c r="AY198" s="246" t="s">
        <v>132</v>
      </c>
    </row>
    <row r="199" s="14" customFormat="1">
      <c r="A199" s="14"/>
      <c r="B199" s="236"/>
      <c r="C199" s="237"/>
      <c r="D199" s="227" t="s">
        <v>143</v>
      </c>
      <c r="E199" s="238" t="s">
        <v>19</v>
      </c>
      <c r="F199" s="239" t="s">
        <v>162</v>
      </c>
      <c r="G199" s="237"/>
      <c r="H199" s="240">
        <v>1430</v>
      </c>
      <c r="I199" s="241"/>
      <c r="J199" s="237"/>
      <c r="K199" s="237"/>
      <c r="L199" s="242"/>
      <c r="M199" s="243"/>
      <c r="N199" s="244"/>
      <c r="O199" s="244"/>
      <c r="P199" s="244"/>
      <c r="Q199" s="244"/>
      <c r="R199" s="244"/>
      <c r="S199" s="244"/>
      <c r="T199" s="245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6" t="s">
        <v>143</v>
      </c>
      <c r="AU199" s="246" t="s">
        <v>83</v>
      </c>
      <c r="AV199" s="14" t="s">
        <v>83</v>
      </c>
      <c r="AW199" s="14" t="s">
        <v>33</v>
      </c>
      <c r="AX199" s="14" t="s">
        <v>72</v>
      </c>
      <c r="AY199" s="246" t="s">
        <v>132</v>
      </c>
    </row>
    <row r="200" s="14" customFormat="1">
      <c r="A200" s="14"/>
      <c r="B200" s="236"/>
      <c r="C200" s="237"/>
      <c r="D200" s="227" t="s">
        <v>143</v>
      </c>
      <c r="E200" s="238" t="s">
        <v>19</v>
      </c>
      <c r="F200" s="239" t="s">
        <v>156</v>
      </c>
      <c r="G200" s="237"/>
      <c r="H200" s="240">
        <v>755</v>
      </c>
      <c r="I200" s="241"/>
      <c r="J200" s="237"/>
      <c r="K200" s="237"/>
      <c r="L200" s="242"/>
      <c r="M200" s="243"/>
      <c r="N200" s="244"/>
      <c r="O200" s="244"/>
      <c r="P200" s="244"/>
      <c r="Q200" s="244"/>
      <c r="R200" s="244"/>
      <c r="S200" s="244"/>
      <c r="T200" s="245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6" t="s">
        <v>143</v>
      </c>
      <c r="AU200" s="246" t="s">
        <v>83</v>
      </c>
      <c r="AV200" s="14" t="s">
        <v>83</v>
      </c>
      <c r="AW200" s="14" t="s">
        <v>33</v>
      </c>
      <c r="AX200" s="14" t="s">
        <v>72</v>
      </c>
      <c r="AY200" s="246" t="s">
        <v>132</v>
      </c>
    </row>
    <row r="201" s="13" customFormat="1">
      <c r="A201" s="13"/>
      <c r="B201" s="225"/>
      <c r="C201" s="226"/>
      <c r="D201" s="227" t="s">
        <v>143</v>
      </c>
      <c r="E201" s="228" t="s">
        <v>19</v>
      </c>
      <c r="F201" s="229" t="s">
        <v>170</v>
      </c>
      <c r="G201" s="226"/>
      <c r="H201" s="228" t="s">
        <v>19</v>
      </c>
      <c r="I201" s="230"/>
      <c r="J201" s="226"/>
      <c r="K201" s="226"/>
      <c r="L201" s="231"/>
      <c r="M201" s="232"/>
      <c r="N201" s="233"/>
      <c r="O201" s="233"/>
      <c r="P201" s="233"/>
      <c r="Q201" s="233"/>
      <c r="R201" s="233"/>
      <c r="S201" s="233"/>
      <c r="T201" s="234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5" t="s">
        <v>143</v>
      </c>
      <c r="AU201" s="235" t="s">
        <v>83</v>
      </c>
      <c r="AV201" s="13" t="s">
        <v>80</v>
      </c>
      <c r="AW201" s="13" t="s">
        <v>33</v>
      </c>
      <c r="AX201" s="13" t="s">
        <v>72</v>
      </c>
      <c r="AY201" s="235" t="s">
        <v>132</v>
      </c>
    </row>
    <row r="202" s="14" customFormat="1">
      <c r="A202" s="14"/>
      <c r="B202" s="236"/>
      <c r="C202" s="237"/>
      <c r="D202" s="227" t="s">
        <v>143</v>
      </c>
      <c r="E202" s="238" t="s">
        <v>19</v>
      </c>
      <c r="F202" s="239" t="s">
        <v>171</v>
      </c>
      <c r="G202" s="237"/>
      <c r="H202" s="240">
        <v>35</v>
      </c>
      <c r="I202" s="241"/>
      <c r="J202" s="237"/>
      <c r="K202" s="237"/>
      <c r="L202" s="242"/>
      <c r="M202" s="243"/>
      <c r="N202" s="244"/>
      <c r="O202" s="244"/>
      <c r="P202" s="244"/>
      <c r="Q202" s="244"/>
      <c r="R202" s="244"/>
      <c r="S202" s="244"/>
      <c r="T202" s="245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6" t="s">
        <v>143</v>
      </c>
      <c r="AU202" s="246" t="s">
        <v>83</v>
      </c>
      <c r="AV202" s="14" t="s">
        <v>83</v>
      </c>
      <c r="AW202" s="14" t="s">
        <v>33</v>
      </c>
      <c r="AX202" s="14" t="s">
        <v>72</v>
      </c>
      <c r="AY202" s="246" t="s">
        <v>132</v>
      </c>
    </row>
    <row r="203" s="14" customFormat="1">
      <c r="A203" s="14"/>
      <c r="B203" s="236"/>
      <c r="C203" s="237"/>
      <c r="D203" s="227" t="s">
        <v>143</v>
      </c>
      <c r="E203" s="238" t="s">
        <v>19</v>
      </c>
      <c r="F203" s="239" t="s">
        <v>172</v>
      </c>
      <c r="G203" s="237"/>
      <c r="H203" s="240">
        <v>255</v>
      </c>
      <c r="I203" s="241"/>
      <c r="J203" s="237"/>
      <c r="K203" s="237"/>
      <c r="L203" s="242"/>
      <c r="M203" s="243"/>
      <c r="N203" s="244"/>
      <c r="O203" s="244"/>
      <c r="P203" s="244"/>
      <c r="Q203" s="244"/>
      <c r="R203" s="244"/>
      <c r="S203" s="244"/>
      <c r="T203" s="245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6" t="s">
        <v>143</v>
      </c>
      <c r="AU203" s="246" t="s">
        <v>83</v>
      </c>
      <c r="AV203" s="14" t="s">
        <v>83</v>
      </c>
      <c r="AW203" s="14" t="s">
        <v>33</v>
      </c>
      <c r="AX203" s="14" t="s">
        <v>72</v>
      </c>
      <c r="AY203" s="246" t="s">
        <v>132</v>
      </c>
    </row>
    <row r="204" s="14" customFormat="1">
      <c r="A204" s="14"/>
      <c r="B204" s="236"/>
      <c r="C204" s="237"/>
      <c r="D204" s="227" t="s">
        <v>143</v>
      </c>
      <c r="E204" s="238" t="s">
        <v>19</v>
      </c>
      <c r="F204" s="239" t="s">
        <v>173</v>
      </c>
      <c r="G204" s="237"/>
      <c r="H204" s="240">
        <v>120</v>
      </c>
      <c r="I204" s="241"/>
      <c r="J204" s="237"/>
      <c r="K204" s="237"/>
      <c r="L204" s="242"/>
      <c r="M204" s="243"/>
      <c r="N204" s="244"/>
      <c r="O204" s="244"/>
      <c r="P204" s="244"/>
      <c r="Q204" s="244"/>
      <c r="R204" s="244"/>
      <c r="S204" s="244"/>
      <c r="T204" s="245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6" t="s">
        <v>143</v>
      </c>
      <c r="AU204" s="246" t="s">
        <v>83</v>
      </c>
      <c r="AV204" s="14" t="s">
        <v>83</v>
      </c>
      <c r="AW204" s="14" t="s">
        <v>33</v>
      </c>
      <c r="AX204" s="14" t="s">
        <v>72</v>
      </c>
      <c r="AY204" s="246" t="s">
        <v>132</v>
      </c>
    </row>
    <row r="205" s="14" customFormat="1">
      <c r="A205" s="14"/>
      <c r="B205" s="236"/>
      <c r="C205" s="237"/>
      <c r="D205" s="227" t="s">
        <v>143</v>
      </c>
      <c r="E205" s="238" t="s">
        <v>19</v>
      </c>
      <c r="F205" s="239" t="s">
        <v>164</v>
      </c>
      <c r="G205" s="237"/>
      <c r="H205" s="240">
        <v>20</v>
      </c>
      <c r="I205" s="241"/>
      <c r="J205" s="237"/>
      <c r="K205" s="237"/>
      <c r="L205" s="242"/>
      <c r="M205" s="243"/>
      <c r="N205" s="244"/>
      <c r="O205" s="244"/>
      <c r="P205" s="244"/>
      <c r="Q205" s="244"/>
      <c r="R205" s="244"/>
      <c r="S205" s="244"/>
      <c r="T205" s="245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6" t="s">
        <v>143</v>
      </c>
      <c r="AU205" s="246" t="s">
        <v>83</v>
      </c>
      <c r="AV205" s="14" t="s">
        <v>83</v>
      </c>
      <c r="AW205" s="14" t="s">
        <v>33</v>
      </c>
      <c r="AX205" s="14" t="s">
        <v>72</v>
      </c>
      <c r="AY205" s="246" t="s">
        <v>132</v>
      </c>
    </row>
    <row r="206" s="15" customFormat="1">
      <c r="A206" s="15"/>
      <c r="B206" s="247"/>
      <c r="C206" s="248"/>
      <c r="D206" s="227" t="s">
        <v>143</v>
      </c>
      <c r="E206" s="249" t="s">
        <v>19</v>
      </c>
      <c r="F206" s="250" t="s">
        <v>148</v>
      </c>
      <c r="G206" s="248"/>
      <c r="H206" s="251">
        <v>8755</v>
      </c>
      <c r="I206" s="252"/>
      <c r="J206" s="248"/>
      <c r="K206" s="248"/>
      <c r="L206" s="253"/>
      <c r="M206" s="254"/>
      <c r="N206" s="255"/>
      <c r="O206" s="255"/>
      <c r="P206" s="255"/>
      <c r="Q206" s="255"/>
      <c r="R206" s="255"/>
      <c r="S206" s="255"/>
      <c r="T206" s="256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57" t="s">
        <v>143</v>
      </c>
      <c r="AU206" s="257" t="s">
        <v>83</v>
      </c>
      <c r="AV206" s="15" t="s">
        <v>139</v>
      </c>
      <c r="AW206" s="15" t="s">
        <v>33</v>
      </c>
      <c r="AX206" s="15" t="s">
        <v>80</v>
      </c>
      <c r="AY206" s="257" t="s">
        <v>132</v>
      </c>
    </row>
    <row r="207" s="2" customFormat="1" ht="24.15" customHeight="1">
      <c r="A207" s="41"/>
      <c r="B207" s="42"/>
      <c r="C207" s="207" t="s">
        <v>234</v>
      </c>
      <c r="D207" s="207" t="s">
        <v>134</v>
      </c>
      <c r="E207" s="208" t="s">
        <v>235</v>
      </c>
      <c r="F207" s="209" t="s">
        <v>236</v>
      </c>
      <c r="G207" s="210" t="s">
        <v>137</v>
      </c>
      <c r="H207" s="211">
        <v>8755</v>
      </c>
      <c r="I207" s="212"/>
      <c r="J207" s="213">
        <f>ROUND(I207*H207,2)</f>
        <v>0</v>
      </c>
      <c r="K207" s="209" t="s">
        <v>138</v>
      </c>
      <c r="L207" s="47"/>
      <c r="M207" s="214" t="s">
        <v>19</v>
      </c>
      <c r="N207" s="215" t="s">
        <v>43</v>
      </c>
      <c r="O207" s="87"/>
      <c r="P207" s="216">
        <f>O207*H207</f>
        <v>0</v>
      </c>
      <c r="Q207" s="216">
        <v>0</v>
      </c>
      <c r="R207" s="216">
        <f>Q207*H207</f>
        <v>0</v>
      </c>
      <c r="S207" s="216">
        <v>0</v>
      </c>
      <c r="T207" s="217">
        <f>S207*H207</f>
        <v>0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18" t="s">
        <v>139</v>
      </c>
      <c r="AT207" s="218" t="s">
        <v>134</v>
      </c>
      <c r="AU207" s="218" t="s">
        <v>83</v>
      </c>
      <c r="AY207" s="20" t="s">
        <v>132</v>
      </c>
      <c r="BE207" s="219">
        <f>IF(N207="základní",J207,0)</f>
        <v>0</v>
      </c>
      <c r="BF207" s="219">
        <f>IF(N207="snížená",J207,0)</f>
        <v>0</v>
      </c>
      <c r="BG207" s="219">
        <f>IF(N207="zákl. přenesená",J207,0)</f>
        <v>0</v>
      </c>
      <c r="BH207" s="219">
        <f>IF(N207="sníž. přenesená",J207,0)</f>
        <v>0</v>
      </c>
      <c r="BI207" s="219">
        <f>IF(N207="nulová",J207,0)</f>
        <v>0</v>
      </c>
      <c r="BJ207" s="20" t="s">
        <v>80</v>
      </c>
      <c r="BK207" s="219">
        <f>ROUND(I207*H207,2)</f>
        <v>0</v>
      </c>
      <c r="BL207" s="20" t="s">
        <v>139</v>
      </c>
      <c r="BM207" s="218" t="s">
        <v>237</v>
      </c>
    </row>
    <row r="208" s="2" customFormat="1">
      <c r="A208" s="41"/>
      <c r="B208" s="42"/>
      <c r="C208" s="43"/>
      <c r="D208" s="220" t="s">
        <v>141</v>
      </c>
      <c r="E208" s="43"/>
      <c r="F208" s="221" t="s">
        <v>238</v>
      </c>
      <c r="G208" s="43"/>
      <c r="H208" s="43"/>
      <c r="I208" s="222"/>
      <c r="J208" s="43"/>
      <c r="K208" s="43"/>
      <c r="L208" s="47"/>
      <c r="M208" s="223"/>
      <c r="N208" s="224"/>
      <c r="O208" s="87"/>
      <c r="P208" s="87"/>
      <c r="Q208" s="87"/>
      <c r="R208" s="87"/>
      <c r="S208" s="87"/>
      <c r="T208" s="88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T208" s="20" t="s">
        <v>141</v>
      </c>
      <c r="AU208" s="20" t="s">
        <v>83</v>
      </c>
    </row>
    <row r="209" s="13" customFormat="1">
      <c r="A209" s="13"/>
      <c r="B209" s="225"/>
      <c r="C209" s="226"/>
      <c r="D209" s="227" t="s">
        <v>143</v>
      </c>
      <c r="E209" s="228" t="s">
        <v>19</v>
      </c>
      <c r="F209" s="229" t="s">
        <v>155</v>
      </c>
      <c r="G209" s="226"/>
      <c r="H209" s="228" t="s">
        <v>19</v>
      </c>
      <c r="I209" s="230"/>
      <c r="J209" s="226"/>
      <c r="K209" s="226"/>
      <c r="L209" s="231"/>
      <c r="M209" s="232"/>
      <c r="N209" s="233"/>
      <c r="O209" s="233"/>
      <c r="P209" s="233"/>
      <c r="Q209" s="233"/>
      <c r="R209" s="233"/>
      <c r="S209" s="233"/>
      <c r="T209" s="234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5" t="s">
        <v>143</v>
      </c>
      <c r="AU209" s="235" t="s">
        <v>83</v>
      </c>
      <c r="AV209" s="13" t="s">
        <v>80</v>
      </c>
      <c r="AW209" s="13" t="s">
        <v>33</v>
      </c>
      <c r="AX209" s="13" t="s">
        <v>72</v>
      </c>
      <c r="AY209" s="235" t="s">
        <v>132</v>
      </c>
    </row>
    <row r="210" s="14" customFormat="1">
      <c r="A210" s="14"/>
      <c r="B210" s="236"/>
      <c r="C210" s="237"/>
      <c r="D210" s="227" t="s">
        <v>143</v>
      </c>
      <c r="E210" s="238" t="s">
        <v>19</v>
      </c>
      <c r="F210" s="239" t="s">
        <v>169</v>
      </c>
      <c r="G210" s="237"/>
      <c r="H210" s="240">
        <v>6140</v>
      </c>
      <c r="I210" s="241"/>
      <c r="J210" s="237"/>
      <c r="K210" s="237"/>
      <c r="L210" s="242"/>
      <c r="M210" s="243"/>
      <c r="N210" s="244"/>
      <c r="O210" s="244"/>
      <c r="P210" s="244"/>
      <c r="Q210" s="244"/>
      <c r="R210" s="244"/>
      <c r="S210" s="244"/>
      <c r="T210" s="245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6" t="s">
        <v>143</v>
      </c>
      <c r="AU210" s="246" t="s">
        <v>83</v>
      </c>
      <c r="AV210" s="14" t="s">
        <v>83</v>
      </c>
      <c r="AW210" s="14" t="s">
        <v>33</v>
      </c>
      <c r="AX210" s="14" t="s">
        <v>72</v>
      </c>
      <c r="AY210" s="246" t="s">
        <v>132</v>
      </c>
    </row>
    <row r="211" s="14" customFormat="1">
      <c r="A211" s="14"/>
      <c r="B211" s="236"/>
      <c r="C211" s="237"/>
      <c r="D211" s="227" t="s">
        <v>143</v>
      </c>
      <c r="E211" s="238" t="s">
        <v>19</v>
      </c>
      <c r="F211" s="239" t="s">
        <v>162</v>
      </c>
      <c r="G211" s="237"/>
      <c r="H211" s="240">
        <v>1430</v>
      </c>
      <c r="I211" s="241"/>
      <c r="J211" s="237"/>
      <c r="K211" s="237"/>
      <c r="L211" s="242"/>
      <c r="M211" s="243"/>
      <c r="N211" s="244"/>
      <c r="O211" s="244"/>
      <c r="P211" s="244"/>
      <c r="Q211" s="244"/>
      <c r="R211" s="244"/>
      <c r="S211" s="244"/>
      <c r="T211" s="245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6" t="s">
        <v>143</v>
      </c>
      <c r="AU211" s="246" t="s">
        <v>83</v>
      </c>
      <c r="AV211" s="14" t="s">
        <v>83</v>
      </c>
      <c r="AW211" s="14" t="s">
        <v>33</v>
      </c>
      <c r="AX211" s="14" t="s">
        <v>72</v>
      </c>
      <c r="AY211" s="246" t="s">
        <v>132</v>
      </c>
    </row>
    <row r="212" s="14" customFormat="1">
      <c r="A212" s="14"/>
      <c r="B212" s="236"/>
      <c r="C212" s="237"/>
      <c r="D212" s="227" t="s">
        <v>143</v>
      </c>
      <c r="E212" s="238" t="s">
        <v>19</v>
      </c>
      <c r="F212" s="239" t="s">
        <v>156</v>
      </c>
      <c r="G212" s="237"/>
      <c r="H212" s="240">
        <v>755</v>
      </c>
      <c r="I212" s="241"/>
      <c r="J212" s="237"/>
      <c r="K212" s="237"/>
      <c r="L212" s="242"/>
      <c r="M212" s="243"/>
      <c r="N212" s="244"/>
      <c r="O212" s="244"/>
      <c r="P212" s="244"/>
      <c r="Q212" s="244"/>
      <c r="R212" s="244"/>
      <c r="S212" s="244"/>
      <c r="T212" s="245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6" t="s">
        <v>143</v>
      </c>
      <c r="AU212" s="246" t="s">
        <v>83</v>
      </c>
      <c r="AV212" s="14" t="s">
        <v>83</v>
      </c>
      <c r="AW212" s="14" t="s">
        <v>33</v>
      </c>
      <c r="AX212" s="14" t="s">
        <v>72</v>
      </c>
      <c r="AY212" s="246" t="s">
        <v>132</v>
      </c>
    </row>
    <row r="213" s="13" customFormat="1">
      <c r="A213" s="13"/>
      <c r="B213" s="225"/>
      <c r="C213" s="226"/>
      <c r="D213" s="227" t="s">
        <v>143</v>
      </c>
      <c r="E213" s="228" t="s">
        <v>19</v>
      </c>
      <c r="F213" s="229" t="s">
        <v>170</v>
      </c>
      <c r="G213" s="226"/>
      <c r="H213" s="228" t="s">
        <v>19</v>
      </c>
      <c r="I213" s="230"/>
      <c r="J213" s="226"/>
      <c r="K213" s="226"/>
      <c r="L213" s="231"/>
      <c r="M213" s="232"/>
      <c r="N213" s="233"/>
      <c r="O213" s="233"/>
      <c r="P213" s="233"/>
      <c r="Q213" s="233"/>
      <c r="R213" s="233"/>
      <c r="S213" s="233"/>
      <c r="T213" s="234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5" t="s">
        <v>143</v>
      </c>
      <c r="AU213" s="235" t="s">
        <v>83</v>
      </c>
      <c r="AV213" s="13" t="s">
        <v>80</v>
      </c>
      <c r="AW213" s="13" t="s">
        <v>33</v>
      </c>
      <c r="AX213" s="13" t="s">
        <v>72</v>
      </c>
      <c r="AY213" s="235" t="s">
        <v>132</v>
      </c>
    </row>
    <row r="214" s="14" customFormat="1">
      <c r="A214" s="14"/>
      <c r="B214" s="236"/>
      <c r="C214" s="237"/>
      <c r="D214" s="227" t="s">
        <v>143</v>
      </c>
      <c r="E214" s="238" t="s">
        <v>19</v>
      </c>
      <c r="F214" s="239" t="s">
        <v>171</v>
      </c>
      <c r="G214" s="237"/>
      <c r="H214" s="240">
        <v>35</v>
      </c>
      <c r="I214" s="241"/>
      <c r="J214" s="237"/>
      <c r="K214" s="237"/>
      <c r="L214" s="242"/>
      <c r="M214" s="243"/>
      <c r="N214" s="244"/>
      <c r="O214" s="244"/>
      <c r="P214" s="244"/>
      <c r="Q214" s="244"/>
      <c r="R214" s="244"/>
      <c r="S214" s="244"/>
      <c r="T214" s="245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6" t="s">
        <v>143</v>
      </c>
      <c r="AU214" s="246" t="s">
        <v>83</v>
      </c>
      <c r="AV214" s="14" t="s">
        <v>83</v>
      </c>
      <c r="AW214" s="14" t="s">
        <v>33</v>
      </c>
      <c r="AX214" s="14" t="s">
        <v>72</v>
      </c>
      <c r="AY214" s="246" t="s">
        <v>132</v>
      </c>
    </row>
    <row r="215" s="14" customFormat="1">
      <c r="A215" s="14"/>
      <c r="B215" s="236"/>
      <c r="C215" s="237"/>
      <c r="D215" s="227" t="s">
        <v>143</v>
      </c>
      <c r="E215" s="238" t="s">
        <v>19</v>
      </c>
      <c r="F215" s="239" t="s">
        <v>172</v>
      </c>
      <c r="G215" s="237"/>
      <c r="H215" s="240">
        <v>255</v>
      </c>
      <c r="I215" s="241"/>
      <c r="J215" s="237"/>
      <c r="K215" s="237"/>
      <c r="L215" s="242"/>
      <c r="M215" s="243"/>
      <c r="N215" s="244"/>
      <c r="O215" s="244"/>
      <c r="P215" s="244"/>
      <c r="Q215" s="244"/>
      <c r="R215" s="244"/>
      <c r="S215" s="244"/>
      <c r="T215" s="245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6" t="s">
        <v>143</v>
      </c>
      <c r="AU215" s="246" t="s">
        <v>83</v>
      </c>
      <c r="AV215" s="14" t="s">
        <v>83</v>
      </c>
      <c r="AW215" s="14" t="s">
        <v>33</v>
      </c>
      <c r="AX215" s="14" t="s">
        <v>72</v>
      </c>
      <c r="AY215" s="246" t="s">
        <v>132</v>
      </c>
    </row>
    <row r="216" s="14" customFormat="1">
      <c r="A216" s="14"/>
      <c r="B216" s="236"/>
      <c r="C216" s="237"/>
      <c r="D216" s="227" t="s">
        <v>143</v>
      </c>
      <c r="E216" s="238" t="s">
        <v>19</v>
      </c>
      <c r="F216" s="239" t="s">
        <v>173</v>
      </c>
      <c r="G216" s="237"/>
      <c r="H216" s="240">
        <v>120</v>
      </c>
      <c r="I216" s="241"/>
      <c r="J216" s="237"/>
      <c r="K216" s="237"/>
      <c r="L216" s="242"/>
      <c r="M216" s="243"/>
      <c r="N216" s="244"/>
      <c r="O216" s="244"/>
      <c r="P216" s="244"/>
      <c r="Q216" s="244"/>
      <c r="R216" s="244"/>
      <c r="S216" s="244"/>
      <c r="T216" s="245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6" t="s">
        <v>143</v>
      </c>
      <c r="AU216" s="246" t="s">
        <v>83</v>
      </c>
      <c r="AV216" s="14" t="s">
        <v>83</v>
      </c>
      <c r="AW216" s="14" t="s">
        <v>33</v>
      </c>
      <c r="AX216" s="14" t="s">
        <v>72</v>
      </c>
      <c r="AY216" s="246" t="s">
        <v>132</v>
      </c>
    </row>
    <row r="217" s="14" customFormat="1">
      <c r="A217" s="14"/>
      <c r="B217" s="236"/>
      <c r="C217" s="237"/>
      <c r="D217" s="227" t="s">
        <v>143</v>
      </c>
      <c r="E217" s="238" t="s">
        <v>19</v>
      </c>
      <c r="F217" s="239" t="s">
        <v>164</v>
      </c>
      <c r="G217" s="237"/>
      <c r="H217" s="240">
        <v>20</v>
      </c>
      <c r="I217" s="241"/>
      <c r="J217" s="237"/>
      <c r="K217" s="237"/>
      <c r="L217" s="242"/>
      <c r="M217" s="243"/>
      <c r="N217" s="244"/>
      <c r="O217" s="244"/>
      <c r="P217" s="244"/>
      <c r="Q217" s="244"/>
      <c r="R217" s="244"/>
      <c r="S217" s="244"/>
      <c r="T217" s="245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6" t="s">
        <v>143</v>
      </c>
      <c r="AU217" s="246" t="s">
        <v>83</v>
      </c>
      <c r="AV217" s="14" t="s">
        <v>83</v>
      </c>
      <c r="AW217" s="14" t="s">
        <v>33</v>
      </c>
      <c r="AX217" s="14" t="s">
        <v>72</v>
      </c>
      <c r="AY217" s="246" t="s">
        <v>132</v>
      </c>
    </row>
    <row r="218" s="15" customFormat="1">
      <c r="A218" s="15"/>
      <c r="B218" s="247"/>
      <c r="C218" s="248"/>
      <c r="D218" s="227" t="s">
        <v>143</v>
      </c>
      <c r="E218" s="249" t="s">
        <v>19</v>
      </c>
      <c r="F218" s="250" t="s">
        <v>148</v>
      </c>
      <c r="G218" s="248"/>
      <c r="H218" s="251">
        <v>8755</v>
      </c>
      <c r="I218" s="252"/>
      <c r="J218" s="248"/>
      <c r="K218" s="248"/>
      <c r="L218" s="253"/>
      <c r="M218" s="254"/>
      <c r="N218" s="255"/>
      <c r="O218" s="255"/>
      <c r="P218" s="255"/>
      <c r="Q218" s="255"/>
      <c r="R218" s="255"/>
      <c r="S218" s="255"/>
      <c r="T218" s="256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57" t="s">
        <v>143</v>
      </c>
      <c r="AU218" s="257" t="s">
        <v>83</v>
      </c>
      <c r="AV218" s="15" t="s">
        <v>139</v>
      </c>
      <c r="AW218" s="15" t="s">
        <v>33</v>
      </c>
      <c r="AX218" s="15" t="s">
        <v>80</v>
      </c>
      <c r="AY218" s="257" t="s">
        <v>132</v>
      </c>
    </row>
    <row r="219" s="12" customFormat="1" ht="22.8" customHeight="1">
      <c r="A219" s="12"/>
      <c r="B219" s="191"/>
      <c r="C219" s="192"/>
      <c r="D219" s="193" t="s">
        <v>71</v>
      </c>
      <c r="E219" s="205" t="s">
        <v>208</v>
      </c>
      <c r="F219" s="205" t="s">
        <v>239</v>
      </c>
      <c r="G219" s="192"/>
      <c r="H219" s="192"/>
      <c r="I219" s="195"/>
      <c r="J219" s="206">
        <f>BK219</f>
        <v>0</v>
      </c>
      <c r="K219" s="192"/>
      <c r="L219" s="197"/>
      <c r="M219" s="198"/>
      <c r="N219" s="199"/>
      <c r="O219" s="199"/>
      <c r="P219" s="200">
        <f>SUM(P220:P376)</f>
        <v>0</v>
      </c>
      <c r="Q219" s="199"/>
      <c r="R219" s="200">
        <f>SUM(R220:R376)</f>
        <v>11.810713750000002</v>
      </c>
      <c r="S219" s="199"/>
      <c r="T219" s="201">
        <f>SUM(T220:T376)</f>
        <v>331.76899999999995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02" t="s">
        <v>80</v>
      </c>
      <c r="AT219" s="203" t="s">
        <v>71</v>
      </c>
      <c r="AU219" s="203" t="s">
        <v>80</v>
      </c>
      <c r="AY219" s="202" t="s">
        <v>132</v>
      </c>
      <c r="BK219" s="204">
        <f>SUM(BK220:BK376)</f>
        <v>0</v>
      </c>
    </row>
    <row r="220" s="2" customFormat="1" ht="21.75" customHeight="1">
      <c r="A220" s="41"/>
      <c r="B220" s="42"/>
      <c r="C220" s="207" t="s">
        <v>240</v>
      </c>
      <c r="D220" s="207" t="s">
        <v>134</v>
      </c>
      <c r="E220" s="208" t="s">
        <v>241</v>
      </c>
      <c r="F220" s="209" t="s">
        <v>242</v>
      </c>
      <c r="G220" s="210" t="s">
        <v>243</v>
      </c>
      <c r="H220" s="211">
        <v>34</v>
      </c>
      <c r="I220" s="212"/>
      <c r="J220" s="213">
        <f>ROUND(I220*H220,2)</f>
        <v>0</v>
      </c>
      <c r="K220" s="209" t="s">
        <v>138</v>
      </c>
      <c r="L220" s="47"/>
      <c r="M220" s="214" t="s">
        <v>19</v>
      </c>
      <c r="N220" s="215" t="s">
        <v>43</v>
      </c>
      <c r="O220" s="87"/>
      <c r="P220" s="216">
        <f>O220*H220</f>
        <v>0</v>
      </c>
      <c r="Q220" s="216">
        <v>0</v>
      </c>
      <c r="R220" s="216">
        <f>Q220*H220</f>
        <v>0</v>
      </c>
      <c r="S220" s="216">
        <v>0</v>
      </c>
      <c r="T220" s="217">
        <f>S220*H220</f>
        <v>0</v>
      </c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R220" s="218" t="s">
        <v>139</v>
      </c>
      <c r="AT220" s="218" t="s">
        <v>134</v>
      </c>
      <c r="AU220" s="218" t="s">
        <v>83</v>
      </c>
      <c r="AY220" s="20" t="s">
        <v>132</v>
      </c>
      <c r="BE220" s="219">
        <f>IF(N220="základní",J220,0)</f>
        <v>0</v>
      </c>
      <c r="BF220" s="219">
        <f>IF(N220="snížená",J220,0)</f>
        <v>0</v>
      </c>
      <c r="BG220" s="219">
        <f>IF(N220="zákl. přenesená",J220,0)</f>
        <v>0</v>
      </c>
      <c r="BH220" s="219">
        <f>IF(N220="sníž. přenesená",J220,0)</f>
        <v>0</v>
      </c>
      <c r="BI220" s="219">
        <f>IF(N220="nulová",J220,0)</f>
        <v>0</v>
      </c>
      <c r="BJ220" s="20" t="s">
        <v>80</v>
      </c>
      <c r="BK220" s="219">
        <f>ROUND(I220*H220,2)</f>
        <v>0</v>
      </c>
      <c r="BL220" s="20" t="s">
        <v>139</v>
      </c>
      <c r="BM220" s="218" t="s">
        <v>244</v>
      </c>
    </row>
    <row r="221" s="2" customFormat="1">
      <c r="A221" s="41"/>
      <c r="B221" s="42"/>
      <c r="C221" s="43"/>
      <c r="D221" s="220" t="s">
        <v>141</v>
      </c>
      <c r="E221" s="43"/>
      <c r="F221" s="221" t="s">
        <v>245</v>
      </c>
      <c r="G221" s="43"/>
      <c r="H221" s="43"/>
      <c r="I221" s="222"/>
      <c r="J221" s="43"/>
      <c r="K221" s="43"/>
      <c r="L221" s="47"/>
      <c r="M221" s="223"/>
      <c r="N221" s="224"/>
      <c r="O221" s="87"/>
      <c r="P221" s="87"/>
      <c r="Q221" s="87"/>
      <c r="R221" s="87"/>
      <c r="S221" s="87"/>
      <c r="T221" s="88"/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T221" s="20" t="s">
        <v>141</v>
      </c>
      <c r="AU221" s="20" t="s">
        <v>83</v>
      </c>
    </row>
    <row r="222" s="13" customFormat="1">
      <c r="A222" s="13"/>
      <c r="B222" s="225"/>
      <c r="C222" s="226"/>
      <c r="D222" s="227" t="s">
        <v>143</v>
      </c>
      <c r="E222" s="228" t="s">
        <v>19</v>
      </c>
      <c r="F222" s="229" t="s">
        <v>246</v>
      </c>
      <c r="G222" s="226"/>
      <c r="H222" s="228" t="s">
        <v>19</v>
      </c>
      <c r="I222" s="230"/>
      <c r="J222" s="226"/>
      <c r="K222" s="226"/>
      <c r="L222" s="231"/>
      <c r="M222" s="232"/>
      <c r="N222" s="233"/>
      <c r="O222" s="233"/>
      <c r="P222" s="233"/>
      <c r="Q222" s="233"/>
      <c r="R222" s="233"/>
      <c r="S222" s="233"/>
      <c r="T222" s="234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5" t="s">
        <v>143</v>
      </c>
      <c r="AU222" s="235" t="s">
        <v>83</v>
      </c>
      <c r="AV222" s="13" t="s">
        <v>80</v>
      </c>
      <c r="AW222" s="13" t="s">
        <v>33</v>
      </c>
      <c r="AX222" s="13" t="s">
        <v>72</v>
      </c>
      <c r="AY222" s="235" t="s">
        <v>132</v>
      </c>
    </row>
    <row r="223" s="14" customFormat="1">
      <c r="A223" s="14"/>
      <c r="B223" s="236"/>
      <c r="C223" s="237"/>
      <c r="D223" s="227" t="s">
        <v>143</v>
      </c>
      <c r="E223" s="238" t="s">
        <v>19</v>
      </c>
      <c r="F223" s="239" t="s">
        <v>247</v>
      </c>
      <c r="G223" s="237"/>
      <c r="H223" s="240">
        <v>6</v>
      </c>
      <c r="I223" s="241"/>
      <c r="J223" s="237"/>
      <c r="K223" s="237"/>
      <c r="L223" s="242"/>
      <c r="M223" s="243"/>
      <c r="N223" s="244"/>
      <c r="O223" s="244"/>
      <c r="P223" s="244"/>
      <c r="Q223" s="244"/>
      <c r="R223" s="244"/>
      <c r="S223" s="244"/>
      <c r="T223" s="245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6" t="s">
        <v>143</v>
      </c>
      <c r="AU223" s="246" t="s">
        <v>83</v>
      </c>
      <c r="AV223" s="14" t="s">
        <v>83</v>
      </c>
      <c r="AW223" s="14" t="s">
        <v>33</v>
      </c>
      <c r="AX223" s="14" t="s">
        <v>72</v>
      </c>
      <c r="AY223" s="246" t="s">
        <v>132</v>
      </c>
    </row>
    <row r="224" s="14" customFormat="1">
      <c r="A224" s="14"/>
      <c r="B224" s="236"/>
      <c r="C224" s="237"/>
      <c r="D224" s="227" t="s">
        <v>143</v>
      </c>
      <c r="E224" s="238" t="s">
        <v>19</v>
      </c>
      <c r="F224" s="239" t="s">
        <v>248</v>
      </c>
      <c r="G224" s="237"/>
      <c r="H224" s="240">
        <v>4</v>
      </c>
      <c r="I224" s="241"/>
      <c r="J224" s="237"/>
      <c r="K224" s="237"/>
      <c r="L224" s="242"/>
      <c r="M224" s="243"/>
      <c r="N224" s="244"/>
      <c r="O224" s="244"/>
      <c r="P224" s="244"/>
      <c r="Q224" s="244"/>
      <c r="R224" s="244"/>
      <c r="S224" s="244"/>
      <c r="T224" s="245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6" t="s">
        <v>143</v>
      </c>
      <c r="AU224" s="246" t="s">
        <v>83</v>
      </c>
      <c r="AV224" s="14" t="s">
        <v>83</v>
      </c>
      <c r="AW224" s="14" t="s">
        <v>33</v>
      </c>
      <c r="AX224" s="14" t="s">
        <v>72</v>
      </c>
      <c r="AY224" s="246" t="s">
        <v>132</v>
      </c>
    </row>
    <row r="225" s="14" customFormat="1">
      <c r="A225" s="14"/>
      <c r="B225" s="236"/>
      <c r="C225" s="237"/>
      <c r="D225" s="227" t="s">
        <v>143</v>
      </c>
      <c r="E225" s="238" t="s">
        <v>19</v>
      </c>
      <c r="F225" s="239" t="s">
        <v>249</v>
      </c>
      <c r="G225" s="237"/>
      <c r="H225" s="240">
        <v>4</v>
      </c>
      <c r="I225" s="241"/>
      <c r="J225" s="237"/>
      <c r="K225" s="237"/>
      <c r="L225" s="242"/>
      <c r="M225" s="243"/>
      <c r="N225" s="244"/>
      <c r="O225" s="244"/>
      <c r="P225" s="244"/>
      <c r="Q225" s="244"/>
      <c r="R225" s="244"/>
      <c r="S225" s="244"/>
      <c r="T225" s="245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6" t="s">
        <v>143</v>
      </c>
      <c r="AU225" s="246" t="s">
        <v>83</v>
      </c>
      <c r="AV225" s="14" t="s">
        <v>83</v>
      </c>
      <c r="AW225" s="14" t="s">
        <v>33</v>
      </c>
      <c r="AX225" s="14" t="s">
        <v>72</v>
      </c>
      <c r="AY225" s="246" t="s">
        <v>132</v>
      </c>
    </row>
    <row r="226" s="14" customFormat="1">
      <c r="A226" s="14"/>
      <c r="B226" s="236"/>
      <c r="C226" s="237"/>
      <c r="D226" s="227" t="s">
        <v>143</v>
      </c>
      <c r="E226" s="238" t="s">
        <v>19</v>
      </c>
      <c r="F226" s="239" t="s">
        <v>250</v>
      </c>
      <c r="G226" s="237"/>
      <c r="H226" s="240">
        <v>2</v>
      </c>
      <c r="I226" s="241"/>
      <c r="J226" s="237"/>
      <c r="K226" s="237"/>
      <c r="L226" s="242"/>
      <c r="M226" s="243"/>
      <c r="N226" s="244"/>
      <c r="O226" s="244"/>
      <c r="P226" s="244"/>
      <c r="Q226" s="244"/>
      <c r="R226" s="244"/>
      <c r="S226" s="244"/>
      <c r="T226" s="245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6" t="s">
        <v>143</v>
      </c>
      <c r="AU226" s="246" t="s">
        <v>83</v>
      </c>
      <c r="AV226" s="14" t="s">
        <v>83</v>
      </c>
      <c r="AW226" s="14" t="s">
        <v>33</v>
      </c>
      <c r="AX226" s="14" t="s">
        <v>72</v>
      </c>
      <c r="AY226" s="246" t="s">
        <v>132</v>
      </c>
    </row>
    <row r="227" s="14" customFormat="1">
      <c r="A227" s="14"/>
      <c r="B227" s="236"/>
      <c r="C227" s="237"/>
      <c r="D227" s="227" t="s">
        <v>143</v>
      </c>
      <c r="E227" s="238" t="s">
        <v>19</v>
      </c>
      <c r="F227" s="239" t="s">
        <v>251</v>
      </c>
      <c r="G227" s="237"/>
      <c r="H227" s="240">
        <v>6</v>
      </c>
      <c r="I227" s="241"/>
      <c r="J227" s="237"/>
      <c r="K227" s="237"/>
      <c r="L227" s="242"/>
      <c r="M227" s="243"/>
      <c r="N227" s="244"/>
      <c r="O227" s="244"/>
      <c r="P227" s="244"/>
      <c r="Q227" s="244"/>
      <c r="R227" s="244"/>
      <c r="S227" s="244"/>
      <c r="T227" s="245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6" t="s">
        <v>143</v>
      </c>
      <c r="AU227" s="246" t="s">
        <v>83</v>
      </c>
      <c r="AV227" s="14" t="s">
        <v>83</v>
      </c>
      <c r="AW227" s="14" t="s">
        <v>33</v>
      </c>
      <c r="AX227" s="14" t="s">
        <v>72</v>
      </c>
      <c r="AY227" s="246" t="s">
        <v>132</v>
      </c>
    </row>
    <row r="228" s="14" customFormat="1">
      <c r="A228" s="14"/>
      <c r="B228" s="236"/>
      <c r="C228" s="237"/>
      <c r="D228" s="227" t="s">
        <v>143</v>
      </c>
      <c r="E228" s="238" t="s">
        <v>19</v>
      </c>
      <c r="F228" s="239" t="s">
        <v>252</v>
      </c>
      <c r="G228" s="237"/>
      <c r="H228" s="240">
        <v>2</v>
      </c>
      <c r="I228" s="241"/>
      <c r="J228" s="237"/>
      <c r="K228" s="237"/>
      <c r="L228" s="242"/>
      <c r="M228" s="243"/>
      <c r="N228" s="244"/>
      <c r="O228" s="244"/>
      <c r="P228" s="244"/>
      <c r="Q228" s="244"/>
      <c r="R228" s="244"/>
      <c r="S228" s="244"/>
      <c r="T228" s="245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6" t="s">
        <v>143</v>
      </c>
      <c r="AU228" s="246" t="s">
        <v>83</v>
      </c>
      <c r="AV228" s="14" t="s">
        <v>83</v>
      </c>
      <c r="AW228" s="14" t="s">
        <v>33</v>
      </c>
      <c r="AX228" s="14" t="s">
        <v>72</v>
      </c>
      <c r="AY228" s="246" t="s">
        <v>132</v>
      </c>
    </row>
    <row r="229" s="14" customFormat="1">
      <c r="A229" s="14"/>
      <c r="B229" s="236"/>
      <c r="C229" s="237"/>
      <c r="D229" s="227" t="s">
        <v>143</v>
      </c>
      <c r="E229" s="238" t="s">
        <v>19</v>
      </c>
      <c r="F229" s="239" t="s">
        <v>253</v>
      </c>
      <c r="G229" s="237"/>
      <c r="H229" s="240">
        <v>6</v>
      </c>
      <c r="I229" s="241"/>
      <c r="J229" s="237"/>
      <c r="K229" s="237"/>
      <c r="L229" s="242"/>
      <c r="M229" s="243"/>
      <c r="N229" s="244"/>
      <c r="O229" s="244"/>
      <c r="P229" s="244"/>
      <c r="Q229" s="244"/>
      <c r="R229" s="244"/>
      <c r="S229" s="244"/>
      <c r="T229" s="245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6" t="s">
        <v>143</v>
      </c>
      <c r="AU229" s="246" t="s">
        <v>83</v>
      </c>
      <c r="AV229" s="14" t="s">
        <v>83</v>
      </c>
      <c r="AW229" s="14" t="s">
        <v>33</v>
      </c>
      <c r="AX229" s="14" t="s">
        <v>72</v>
      </c>
      <c r="AY229" s="246" t="s">
        <v>132</v>
      </c>
    </row>
    <row r="230" s="14" customFormat="1">
      <c r="A230" s="14"/>
      <c r="B230" s="236"/>
      <c r="C230" s="237"/>
      <c r="D230" s="227" t="s">
        <v>143</v>
      </c>
      <c r="E230" s="238" t="s">
        <v>19</v>
      </c>
      <c r="F230" s="239" t="s">
        <v>254</v>
      </c>
      <c r="G230" s="237"/>
      <c r="H230" s="240">
        <v>4</v>
      </c>
      <c r="I230" s="241"/>
      <c r="J230" s="237"/>
      <c r="K230" s="237"/>
      <c r="L230" s="242"/>
      <c r="M230" s="243"/>
      <c r="N230" s="244"/>
      <c r="O230" s="244"/>
      <c r="P230" s="244"/>
      <c r="Q230" s="244"/>
      <c r="R230" s="244"/>
      <c r="S230" s="244"/>
      <c r="T230" s="245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6" t="s">
        <v>143</v>
      </c>
      <c r="AU230" s="246" t="s">
        <v>83</v>
      </c>
      <c r="AV230" s="14" t="s">
        <v>83</v>
      </c>
      <c r="AW230" s="14" t="s">
        <v>33</v>
      </c>
      <c r="AX230" s="14" t="s">
        <v>72</v>
      </c>
      <c r="AY230" s="246" t="s">
        <v>132</v>
      </c>
    </row>
    <row r="231" s="15" customFormat="1">
      <c r="A231" s="15"/>
      <c r="B231" s="247"/>
      <c r="C231" s="248"/>
      <c r="D231" s="227" t="s">
        <v>143</v>
      </c>
      <c r="E231" s="249" t="s">
        <v>19</v>
      </c>
      <c r="F231" s="250" t="s">
        <v>148</v>
      </c>
      <c r="G231" s="248"/>
      <c r="H231" s="251">
        <v>34</v>
      </c>
      <c r="I231" s="252"/>
      <c r="J231" s="248"/>
      <c r="K231" s="248"/>
      <c r="L231" s="253"/>
      <c r="M231" s="254"/>
      <c r="N231" s="255"/>
      <c r="O231" s="255"/>
      <c r="P231" s="255"/>
      <c r="Q231" s="255"/>
      <c r="R231" s="255"/>
      <c r="S231" s="255"/>
      <c r="T231" s="256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57" t="s">
        <v>143</v>
      </c>
      <c r="AU231" s="257" t="s">
        <v>83</v>
      </c>
      <c r="AV231" s="15" t="s">
        <v>139</v>
      </c>
      <c r="AW231" s="15" t="s">
        <v>33</v>
      </c>
      <c r="AX231" s="15" t="s">
        <v>80</v>
      </c>
      <c r="AY231" s="257" t="s">
        <v>132</v>
      </c>
    </row>
    <row r="232" s="2" customFormat="1" ht="24.15" customHeight="1">
      <c r="A232" s="41"/>
      <c r="B232" s="42"/>
      <c r="C232" s="207" t="s">
        <v>255</v>
      </c>
      <c r="D232" s="207" t="s">
        <v>134</v>
      </c>
      <c r="E232" s="208" t="s">
        <v>256</v>
      </c>
      <c r="F232" s="209" t="s">
        <v>257</v>
      </c>
      <c r="G232" s="210" t="s">
        <v>243</v>
      </c>
      <c r="H232" s="211">
        <v>1020</v>
      </c>
      <c r="I232" s="212"/>
      <c r="J232" s="213">
        <f>ROUND(I232*H232,2)</f>
        <v>0</v>
      </c>
      <c r="K232" s="209" t="s">
        <v>138</v>
      </c>
      <c r="L232" s="47"/>
      <c r="M232" s="214" t="s">
        <v>19</v>
      </c>
      <c r="N232" s="215" t="s">
        <v>43</v>
      </c>
      <c r="O232" s="87"/>
      <c r="P232" s="216">
        <f>O232*H232</f>
        <v>0</v>
      </c>
      <c r="Q232" s="216">
        <v>0</v>
      </c>
      <c r="R232" s="216">
        <f>Q232*H232</f>
        <v>0</v>
      </c>
      <c r="S232" s="216">
        <v>0</v>
      </c>
      <c r="T232" s="217">
        <f>S232*H232</f>
        <v>0</v>
      </c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R232" s="218" t="s">
        <v>139</v>
      </c>
      <c r="AT232" s="218" t="s">
        <v>134</v>
      </c>
      <c r="AU232" s="218" t="s">
        <v>83</v>
      </c>
      <c r="AY232" s="20" t="s">
        <v>132</v>
      </c>
      <c r="BE232" s="219">
        <f>IF(N232="základní",J232,0)</f>
        <v>0</v>
      </c>
      <c r="BF232" s="219">
        <f>IF(N232="snížená",J232,0)</f>
        <v>0</v>
      </c>
      <c r="BG232" s="219">
        <f>IF(N232="zákl. přenesená",J232,0)</f>
        <v>0</v>
      </c>
      <c r="BH232" s="219">
        <f>IF(N232="sníž. přenesená",J232,0)</f>
        <v>0</v>
      </c>
      <c r="BI232" s="219">
        <f>IF(N232="nulová",J232,0)</f>
        <v>0</v>
      </c>
      <c r="BJ232" s="20" t="s">
        <v>80</v>
      </c>
      <c r="BK232" s="219">
        <f>ROUND(I232*H232,2)</f>
        <v>0</v>
      </c>
      <c r="BL232" s="20" t="s">
        <v>139</v>
      </c>
      <c r="BM232" s="218" t="s">
        <v>258</v>
      </c>
    </row>
    <row r="233" s="2" customFormat="1">
      <c r="A233" s="41"/>
      <c r="B233" s="42"/>
      <c r="C233" s="43"/>
      <c r="D233" s="220" t="s">
        <v>141</v>
      </c>
      <c r="E233" s="43"/>
      <c r="F233" s="221" t="s">
        <v>259</v>
      </c>
      <c r="G233" s="43"/>
      <c r="H233" s="43"/>
      <c r="I233" s="222"/>
      <c r="J233" s="43"/>
      <c r="K233" s="43"/>
      <c r="L233" s="47"/>
      <c r="M233" s="223"/>
      <c r="N233" s="224"/>
      <c r="O233" s="87"/>
      <c r="P233" s="87"/>
      <c r="Q233" s="87"/>
      <c r="R233" s="87"/>
      <c r="S233" s="87"/>
      <c r="T233" s="88"/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T233" s="20" t="s">
        <v>141</v>
      </c>
      <c r="AU233" s="20" t="s">
        <v>83</v>
      </c>
    </row>
    <row r="234" s="13" customFormat="1">
      <c r="A234" s="13"/>
      <c r="B234" s="225"/>
      <c r="C234" s="226"/>
      <c r="D234" s="227" t="s">
        <v>143</v>
      </c>
      <c r="E234" s="228" t="s">
        <v>19</v>
      </c>
      <c r="F234" s="229" t="s">
        <v>260</v>
      </c>
      <c r="G234" s="226"/>
      <c r="H234" s="228" t="s">
        <v>19</v>
      </c>
      <c r="I234" s="230"/>
      <c r="J234" s="226"/>
      <c r="K234" s="226"/>
      <c r="L234" s="231"/>
      <c r="M234" s="232"/>
      <c r="N234" s="233"/>
      <c r="O234" s="233"/>
      <c r="P234" s="233"/>
      <c r="Q234" s="233"/>
      <c r="R234" s="233"/>
      <c r="S234" s="233"/>
      <c r="T234" s="234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5" t="s">
        <v>143</v>
      </c>
      <c r="AU234" s="235" t="s">
        <v>83</v>
      </c>
      <c r="AV234" s="13" t="s">
        <v>80</v>
      </c>
      <c r="AW234" s="13" t="s">
        <v>33</v>
      </c>
      <c r="AX234" s="13" t="s">
        <v>72</v>
      </c>
      <c r="AY234" s="235" t="s">
        <v>132</v>
      </c>
    </row>
    <row r="235" s="14" customFormat="1">
      <c r="A235" s="14"/>
      <c r="B235" s="236"/>
      <c r="C235" s="237"/>
      <c r="D235" s="227" t="s">
        <v>143</v>
      </c>
      <c r="E235" s="238" t="s">
        <v>19</v>
      </c>
      <c r="F235" s="239" t="s">
        <v>261</v>
      </c>
      <c r="G235" s="237"/>
      <c r="H235" s="240">
        <v>1020</v>
      </c>
      <c r="I235" s="241"/>
      <c r="J235" s="237"/>
      <c r="K235" s="237"/>
      <c r="L235" s="242"/>
      <c r="M235" s="243"/>
      <c r="N235" s="244"/>
      <c r="O235" s="244"/>
      <c r="P235" s="244"/>
      <c r="Q235" s="244"/>
      <c r="R235" s="244"/>
      <c r="S235" s="244"/>
      <c r="T235" s="245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6" t="s">
        <v>143</v>
      </c>
      <c r="AU235" s="246" t="s">
        <v>83</v>
      </c>
      <c r="AV235" s="14" t="s">
        <v>83</v>
      </c>
      <c r="AW235" s="14" t="s">
        <v>33</v>
      </c>
      <c r="AX235" s="14" t="s">
        <v>80</v>
      </c>
      <c r="AY235" s="246" t="s">
        <v>132</v>
      </c>
    </row>
    <row r="236" s="2" customFormat="1" ht="16.5" customHeight="1">
      <c r="A236" s="41"/>
      <c r="B236" s="42"/>
      <c r="C236" s="207" t="s">
        <v>262</v>
      </c>
      <c r="D236" s="207" t="s">
        <v>134</v>
      </c>
      <c r="E236" s="208" t="s">
        <v>263</v>
      </c>
      <c r="F236" s="209" t="s">
        <v>264</v>
      </c>
      <c r="G236" s="210" t="s">
        <v>243</v>
      </c>
      <c r="H236" s="211">
        <v>30</v>
      </c>
      <c r="I236" s="212"/>
      <c r="J236" s="213">
        <f>ROUND(I236*H236,2)</f>
        <v>0</v>
      </c>
      <c r="K236" s="209" t="s">
        <v>138</v>
      </c>
      <c r="L236" s="47"/>
      <c r="M236" s="214" t="s">
        <v>19</v>
      </c>
      <c r="N236" s="215" t="s">
        <v>43</v>
      </c>
      <c r="O236" s="87"/>
      <c r="P236" s="216">
        <f>O236*H236</f>
        <v>0</v>
      </c>
      <c r="Q236" s="216">
        <v>0</v>
      </c>
      <c r="R236" s="216">
        <f>Q236*H236</f>
        <v>0</v>
      </c>
      <c r="S236" s="216">
        <v>0</v>
      </c>
      <c r="T236" s="217">
        <f>S236*H236</f>
        <v>0</v>
      </c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R236" s="218" t="s">
        <v>139</v>
      </c>
      <c r="AT236" s="218" t="s">
        <v>134</v>
      </c>
      <c r="AU236" s="218" t="s">
        <v>83</v>
      </c>
      <c r="AY236" s="20" t="s">
        <v>132</v>
      </c>
      <c r="BE236" s="219">
        <f>IF(N236="základní",J236,0)</f>
        <v>0</v>
      </c>
      <c r="BF236" s="219">
        <f>IF(N236="snížená",J236,0)</f>
        <v>0</v>
      </c>
      <c r="BG236" s="219">
        <f>IF(N236="zákl. přenesená",J236,0)</f>
        <v>0</v>
      </c>
      <c r="BH236" s="219">
        <f>IF(N236="sníž. přenesená",J236,0)</f>
        <v>0</v>
      </c>
      <c r="BI236" s="219">
        <f>IF(N236="nulová",J236,0)</f>
        <v>0</v>
      </c>
      <c r="BJ236" s="20" t="s">
        <v>80</v>
      </c>
      <c r="BK236" s="219">
        <f>ROUND(I236*H236,2)</f>
        <v>0</v>
      </c>
      <c r="BL236" s="20" t="s">
        <v>139</v>
      </c>
      <c r="BM236" s="218" t="s">
        <v>265</v>
      </c>
    </row>
    <row r="237" s="2" customFormat="1">
      <c r="A237" s="41"/>
      <c r="B237" s="42"/>
      <c r="C237" s="43"/>
      <c r="D237" s="220" t="s">
        <v>141</v>
      </c>
      <c r="E237" s="43"/>
      <c r="F237" s="221" t="s">
        <v>266</v>
      </c>
      <c r="G237" s="43"/>
      <c r="H237" s="43"/>
      <c r="I237" s="222"/>
      <c r="J237" s="43"/>
      <c r="K237" s="43"/>
      <c r="L237" s="47"/>
      <c r="M237" s="223"/>
      <c r="N237" s="224"/>
      <c r="O237" s="87"/>
      <c r="P237" s="87"/>
      <c r="Q237" s="87"/>
      <c r="R237" s="87"/>
      <c r="S237" s="87"/>
      <c r="T237" s="88"/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T237" s="20" t="s">
        <v>141</v>
      </c>
      <c r="AU237" s="20" t="s">
        <v>83</v>
      </c>
    </row>
    <row r="238" s="13" customFormat="1">
      <c r="A238" s="13"/>
      <c r="B238" s="225"/>
      <c r="C238" s="226"/>
      <c r="D238" s="227" t="s">
        <v>143</v>
      </c>
      <c r="E238" s="228" t="s">
        <v>19</v>
      </c>
      <c r="F238" s="229" t="s">
        <v>246</v>
      </c>
      <c r="G238" s="226"/>
      <c r="H238" s="228" t="s">
        <v>19</v>
      </c>
      <c r="I238" s="230"/>
      <c r="J238" s="226"/>
      <c r="K238" s="226"/>
      <c r="L238" s="231"/>
      <c r="M238" s="232"/>
      <c r="N238" s="233"/>
      <c r="O238" s="233"/>
      <c r="P238" s="233"/>
      <c r="Q238" s="233"/>
      <c r="R238" s="233"/>
      <c r="S238" s="233"/>
      <c r="T238" s="234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5" t="s">
        <v>143</v>
      </c>
      <c r="AU238" s="235" t="s">
        <v>83</v>
      </c>
      <c r="AV238" s="13" t="s">
        <v>80</v>
      </c>
      <c r="AW238" s="13" t="s">
        <v>33</v>
      </c>
      <c r="AX238" s="13" t="s">
        <v>72</v>
      </c>
      <c r="AY238" s="235" t="s">
        <v>132</v>
      </c>
    </row>
    <row r="239" s="14" customFormat="1">
      <c r="A239" s="14"/>
      <c r="B239" s="236"/>
      <c r="C239" s="237"/>
      <c r="D239" s="227" t="s">
        <v>143</v>
      </c>
      <c r="E239" s="238" t="s">
        <v>19</v>
      </c>
      <c r="F239" s="239" t="s">
        <v>267</v>
      </c>
      <c r="G239" s="237"/>
      <c r="H239" s="240">
        <v>30</v>
      </c>
      <c r="I239" s="241"/>
      <c r="J239" s="237"/>
      <c r="K239" s="237"/>
      <c r="L239" s="242"/>
      <c r="M239" s="243"/>
      <c r="N239" s="244"/>
      <c r="O239" s="244"/>
      <c r="P239" s="244"/>
      <c r="Q239" s="244"/>
      <c r="R239" s="244"/>
      <c r="S239" s="244"/>
      <c r="T239" s="245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6" t="s">
        <v>143</v>
      </c>
      <c r="AU239" s="246" t="s">
        <v>83</v>
      </c>
      <c r="AV239" s="14" t="s">
        <v>83</v>
      </c>
      <c r="AW239" s="14" t="s">
        <v>33</v>
      </c>
      <c r="AX239" s="14" t="s">
        <v>80</v>
      </c>
      <c r="AY239" s="246" t="s">
        <v>132</v>
      </c>
    </row>
    <row r="240" s="2" customFormat="1" ht="24.15" customHeight="1">
      <c r="A240" s="41"/>
      <c r="B240" s="42"/>
      <c r="C240" s="207" t="s">
        <v>268</v>
      </c>
      <c r="D240" s="207" t="s">
        <v>134</v>
      </c>
      <c r="E240" s="208" t="s">
        <v>269</v>
      </c>
      <c r="F240" s="209" t="s">
        <v>270</v>
      </c>
      <c r="G240" s="210" t="s">
        <v>243</v>
      </c>
      <c r="H240" s="211">
        <v>900</v>
      </c>
      <c r="I240" s="212"/>
      <c r="J240" s="213">
        <f>ROUND(I240*H240,2)</f>
        <v>0</v>
      </c>
      <c r="K240" s="209" t="s">
        <v>138</v>
      </c>
      <c r="L240" s="47"/>
      <c r="M240" s="214" t="s">
        <v>19</v>
      </c>
      <c r="N240" s="215" t="s">
        <v>43</v>
      </c>
      <c r="O240" s="87"/>
      <c r="P240" s="216">
        <f>O240*H240</f>
        <v>0</v>
      </c>
      <c r="Q240" s="216">
        <v>0</v>
      </c>
      <c r="R240" s="216">
        <f>Q240*H240</f>
        <v>0</v>
      </c>
      <c r="S240" s="216">
        <v>0</v>
      </c>
      <c r="T240" s="217">
        <f>S240*H240</f>
        <v>0</v>
      </c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R240" s="218" t="s">
        <v>139</v>
      </c>
      <c r="AT240" s="218" t="s">
        <v>134</v>
      </c>
      <c r="AU240" s="218" t="s">
        <v>83</v>
      </c>
      <c r="AY240" s="20" t="s">
        <v>132</v>
      </c>
      <c r="BE240" s="219">
        <f>IF(N240="základní",J240,0)</f>
        <v>0</v>
      </c>
      <c r="BF240" s="219">
        <f>IF(N240="snížená",J240,0)</f>
        <v>0</v>
      </c>
      <c r="BG240" s="219">
        <f>IF(N240="zákl. přenesená",J240,0)</f>
        <v>0</v>
      </c>
      <c r="BH240" s="219">
        <f>IF(N240="sníž. přenesená",J240,0)</f>
        <v>0</v>
      </c>
      <c r="BI240" s="219">
        <f>IF(N240="nulová",J240,0)</f>
        <v>0</v>
      </c>
      <c r="BJ240" s="20" t="s">
        <v>80</v>
      </c>
      <c r="BK240" s="219">
        <f>ROUND(I240*H240,2)</f>
        <v>0</v>
      </c>
      <c r="BL240" s="20" t="s">
        <v>139</v>
      </c>
      <c r="BM240" s="218" t="s">
        <v>271</v>
      </c>
    </row>
    <row r="241" s="2" customFormat="1">
      <c r="A241" s="41"/>
      <c r="B241" s="42"/>
      <c r="C241" s="43"/>
      <c r="D241" s="220" t="s">
        <v>141</v>
      </c>
      <c r="E241" s="43"/>
      <c r="F241" s="221" t="s">
        <v>272</v>
      </c>
      <c r="G241" s="43"/>
      <c r="H241" s="43"/>
      <c r="I241" s="222"/>
      <c r="J241" s="43"/>
      <c r="K241" s="43"/>
      <c r="L241" s="47"/>
      <c r="M241" s="223"/>
      <c r="N241" s="224"/>
      <c r="O241" s="87"/>
      <c r="P241" s="87"/>
      <c r="Q241" s="87"/>
      <c r="R241" s="87"/>
      <c r="S241" s="87"/>
      <c r="T241" s="88"/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T241" s="20" t="s">
        <v>141</v>
      </c>
      <c r="AU241" s="20" t="s">
        <v>83</v>
      </c>
    </row>
    <row r="242" s="13" customFormat="1">
      <c r="A242" s="13"/>
      <c r="B242" s="225"/>
      <c r="C242" s="226"/>
      <c r="D242" s="227" t="s">
        <v>143</v>
      </c>
      <c r="E242" s="228" t="s">
        <v>19</v>
      </c>
      <c r="F242" s="229" t="s">
        <v>260</v>
      </c>
      <c r="G242" s="226"/>
      <c r="H242" s="228" t="s">
        <v>19</v>
      </c>
      <c r="I242" s="230"/>
      <c r="J242" s="226"/>
      <c r="K242" s="226"/>
      <c r="L242" s="231"/>
      <c r="M242" s="232"/>
      <c r="N242" s="233"/>
      <c r="O242" s="233"/>
      <c r="P242" s="233"/>
      <c r="Q242" s="233"/>
      <c r="R242" s="233"/>
      <c r="S242" s="233"/>
      <c r="T242" s="234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5" t="s">
        <v>143</v>
      </c>
      <c r="AU242" s="235" t="s">
        <v>83</v>
      </c>
      <c r="AV242" s="13" t="s">
        <v>80</v>
      </c>
      <c r="AW242" s="13" t="s">
        <v>33</v>
      </c>
      <c r="AX242" s="13" t="s">
        <v>72</v>
      </c>
      <c r="AY242" s="235" t="s">
        <v>132</v>
      </c>
    </row>
    <row r="243" s="14" customFormat="1">
      <c r="A243" s="14"/>
      <c r="B243" s="236"/>
      <c r="C243" s="237"/>
      <c r="D243" s="227" t="s">
        <v>143</v>
      </c>
      <c r="E243" s="238" t="s">
        <v>19</v>
      </c>
      <c r="F243" s="239" t="s">
        <v>273</v>
      </c>
      <c r="G243" s="237"/>
      <c r="H243" s="240">
        <v>900</v>
      </c>
      <c r="I243" s="241"/>
      <c r="J243" s="237"/>
      <c r="K243" s="237"/>
      <c r="L243" s="242"/>
      <c r="M243" s="243"/>
      <c r="N243" s="244"/>
      <c r="O243" s="244"/>
      <c r="P243" s="244"/>
      <c r="Q243" s="244"/>
      <c r="R243" s="244"/>
      <c r="S243" s="244"/>
      <c r="T243" s="245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6" t="s">
        <v>143</v>
      </c>
      <c r="AU243" s="246" t="s">
        <v>83</v>
      </c>
      <c r="AV243" s="14" t="s">
        <v>83</v>
      </c>
      <c r="AW243" s="14" t="s">
        <v>33</v>
      </c>
      <c r="AX243" s="14" t="s">
        <v>80</v>
      </c>
      <c r="AY243" s="246" t="s">
        <v>132</v>
      </c>
    </row>
    <row r="244" s="2" customFormat="1" ht="21.75" customHeight="1">
      <c r="A244" s="41"/>
      <c r="B244" s="42"/>
      <c r="C244" s="207" t="s">
        <v>274</v>
      </c>
      <c r="D244" s="207" t="s">
        <v>134</v>
      </c>
      <c r="E244" s="208" t="s">
        <v>275</v>
      </c>
      <c r="F244" s="209" t="s">
        <v>276</v>
      </c>
      <c r="G244" s="210" t="s">
        <v>200</v>
      </c>
      <c r="H244" s="211">
        <v>2594</v>
      </c>
      <c r="I244" s="212"/>
      <c r="J244" s="213">
        <f>ROUND(I244*H244,2)</f>
        <v>0</v>
      </c>
      <c r="K244" s="209" t="s">
        <v>138</v>
      </c>
      <c r="L244" s="47"/>
      <c r="M244" s="214" t="s">
        <v>19</v>
      </c>
      <c r="N244" s="215" t="s">
        <v>43</v>
      </c>
      <c r="O244" s="87"/>
      <c r="P244" s="216">
        <f>O244*H244</f>
        <v>0</v>
      </c>
      <c r="Q244" s="216">
        <v>0.00033</v>
      </c>
      <c r="R244" s="216">
        <f>Q244*H244</f>
        <v>0.85602</v>
      </c>
      <c r="S244" s="216">
        <v>0</v>
      </c>
      <c r="T244" s="217">
        <f>S244*H244</f>
        <v>0</v>
      </c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R244" s="218" t="s">
        <v>139</v>
      </c>
      <c r="AT244" s="218" t="s">
        <v>134</v>
      </c>
      <c r="AU244" s="218" t="s">
        <v>83</v>
      </c>
      <c r="AY244" s="20" t="s">
        <v>132</v>
      </c>
      <c r="BE244" s="219">
        <f>IF(N244="základní",J244,0)</f>
        <v>0</v>
      </c>
      <c r="BF244" s="219">
        <f>IF(N244="snížená",J244,0)</f>
        <v>0</v>
      </c>
      <c r="BG244" s="219">
        <f>IF(N244="zákl. přenesená",J244,0)</f>
        <v>0</v>
      </c>
      <c r="BH244" s="219">
        <f>IF(N244="sníž. přenesená",J244,0)</f>
        <v>0</v>
      </c>
      <c r="BI244" s="219">
        <f>IF(N244="nulová",J244,0)</f>
        <v>0</v>
      </c>
      <c r="BJ244" s="20" t="s">
        <v>80</v>
      </c>
      <c r="BK244" s="219">
        <f>ROUND(I244*H244,2)</f>
        <v>0</v>
      </c>
      <c r="BL244" s="20" t="s">
        <v>139</v>
      </c>
      <c r="BM244" s="218" t="s">
        <v>277</v>
      </c>
    </row>
    <row r="245" s="2" customFormat="1">
      <c r="A245" s="41"/>
      <c r="B245" s="42"/>
      <c r="C245" s="43"/>
      <c r="D245" s="220" t="s">
        <v>141</v>
      </c>
      <c r="E245" s="43"/>
      <c r="F245" s="221" t="s">
        <v>278</v>
      </c>
      <c r="G245" s="43"/>
      <c r="H245" s="43"/>
      <c r="I245" s="222"/>
      <c r="J245" s="43"/>
      <c r="K245" s="43"/>
      <c r="L245" s="47"/>
      <c r="M245" s="223"/>
      <c r="N245" s="224"/>
      <c r="O245" s="87"/>
      <c r="P245" s="87"/>
      <c r="Q245" s="87"/>
      <c r="R245" s="87"/>
      <c r="S245" s="87"/>
      <c r="T245" s="88"/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T245" s="20" t="s">
        <v>141</v>
      </c>
      <c r="AU245" s="20" t="s">
        <v>83</v>
      </c>
    </row>
    <row r="246" s="13" customFormat="1">
      <c r="A246" s="13"/>
      <c r="B246" s="225"/>
      <c r="C246" s="226"/>
      <c r="D246" s="227" t="s">
        <v>143</v>
      </c>
      <c r="E246" s="228" t="s">
        <v>19</v>
      </c>
      <c r="F246" s="229" t="s">
        <v>279</v>
      </c>
      <c r="G246" s="226"/>
      <c r="H246" s="228" t="s">
        <v>19</v>
      </c>
      <c r="I246" s="230"/>
      <c r="J246" s="226"/>
      <c r="K246" s="226"/>
      <c r="L246" s="231"/>
      <c r="M246" s="232"/>
      <c r="N246" s="233"/>
      <c r="O246" s="233"/>
      <c r="P246" s="233"/>
      <c r="Q246" s="233"/>
      <c r="R246" s="233"/>
      <c r="S246" s="233"/>
      <c r="T246" s="234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5" t="s">
        <v>143</v>
      </c>
      <c r="AU246" s="235" t="s">
        <v>83</v>
      </c>
      <c r="AV246" s="13" t="s">
        <v>80</v>
      </c>
      <c r="AW246" s="13" t="s">
        <v>33</v>
      </c>
      <c r="AX246" s="13" t="s">
        <v>72</v>
      </c>
      <c r="AY246" s="235" t="s">
        <v>132</v>
      </c>
    </row>
    <row r="247" s="14" customFormat="1">
      <c r="A247" s="14"/>
      <c r="B247" s="236"/>
      <c r="C247" s="237"/>
      <c r="D247" s="227" t="s">
        <v>143</v>
      </c>
      <c r="E247" s="238" t="s">
        <v>19</v>
      </c>
      <c r="F247" s="239" t="s">
        <v>280</v>
      </c>
      <c r="G247" s="237"/>
      <c r="H247" s="240">
        <v>251</v>
      </c>
      <c r="I247" s="241"/>
      <c r="J247" s="237"/>
      <c r="K247" s="237"/>
      <c r="L247" s="242"/>
      <c r="M247" s="243"/>
      <c r="N247" s="244"/>
      <c r="O247" s="244"/>
      <c r="P247" s="244"/>
      <c r="Q247" s="244"/>
      <c r="R247" s="244"/>
      <c r="S247" s="244"/>
      <c r="T247" s="245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6" t="s">
        <v>143</v>
      </c>
      <c r="AU247" s="246" t="s">
        <v>83</v>
      </c>
      <c r="AV247" s="14" t="s">
        <v>83</v>
      </c>
      <c r="AW247" s="14" t="s">
        <v>33</v>
      </c>
      <c r="AX247" s="14" t="s">
        <v>72</v>
      </c>
      <c r="AY247" s="246" t="s">
        <v>132</v>
      </c>
    </row>
    <row r="248" s="14" customFormat="1">
      <c r="A248" s="14"/>
      <c r="B248" s="236"/>
      <c r="C248" s="237"/>
      <c r="D248" s="227" t="s">
        <v>143</v>
      </c>
      <c r="E248" s="238" t="s">
        <v>19</v>
      </c>
      <c r="F248" s="239" t="s">
        <v>281</v>
      </c>
      <c r="G248" s="237"/>
      <c r="H248" s="240">
        <v>2343</v>
      </c>
      <c r="I248" s="241"/>
      <c r="J248" s="237"/>
      <c r="K248" s="237"/>
      <c r="L248" s="242"/>
      <c r="M248" s="243"/>
      <c r="N248" s="244"/>
      <c r="O248" s="244"/>
      <c r="P248" s="244"/>
      <c r="Q248" s="244"/>
      <c r="R248" s="244"/>
      <c r="S248" s="244"/>
      <c r="T248" s="245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6" t="s">
        <v>143</v>
      </c>
      <c r="AU248" s="246" t="s">
        <v>83</v>
      </c>
      <c r="AV248" s="14" t="s">
        <v>83</v>
      </c>
      <c r="AW248" s="14" t="s">
        <v>33</v>
      </c>
      <c r="AX248" s="14" t="s">
        <v>72</v>
      </c>
      <c r="AY248" s="246" t="s">
        <v>132</v>
      </c>
    </row>
    <row r="249" s="15" customFormat="1">
      <c r="A249" s="15"/>
      <c r="B249" s="247"/>
      <c r="C249" s="248"/>
      <c r="D249" s="227" t="s">
        <v>143</v>
      </c>
      <c r="E249" s="249" t="s">
        <v>19</v>
      </c>
      <c r="F249" s="250" t="s">
        <v>148</v>
      </c>
      <c r="G249" s="248"/>
      <c r="H249" s="251">
        <v>2594</v>
      </c>
      <c r="I249" s="252"/>
      <c r="J249" s="248"/>
      <c r="K249" s="248"/>
      <c r="L249" s="253"/>
      <c r="M249" s="254"/>
      <c r="N249" s="255"/>
      <c r="O249" s="255"/>
      <c r="P249" s="255"/>
      <c r="Q249" s="255"/>
      <c r="R249" s="255"/>
      <c r="S249" s="255"/>
      <c r="T249" s="256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57" t="s">
        <v>143</v>
      </c>
      <c r="AU249" s="257" t="s">
        <v>83</v>
      </c>
      <c r="AV249" s="15" t="s">
        <v>139</v>
      </c>
      <c r="AW249" s="15" t="s">
        <v>33</v>
      </c>
      <c r="AX249" s="15" t="s">
        <v>80</v>
      </c>
      <c r="AY249" s="257" t="s">
        <v>132</v>
      </c>
    </row>
    <row r="250" s="2" customFormat="1" ht="21.75" customHeight="1">
      <c r="A250" s="41"/>
      <c r="B250" s="42"/>
      <c r="C250" s="207" t="s">
        <v>282</v>
      </c>
      <c r="D250" s="207" t="s">
        <v>134</v>
      </c>
      <c r="E250" s="208" t="s">
        <v>283</v>
      </c>
      <c r="F250" s="209" t="s">
        <v>284</v>
      </c>
      <c r="G250" s="210" t="s">
        <v>200</v>
      </c>
      <c r="H250" s="211">
        <v>78</v>
      </c>
      <c r="I250" s="212"/>
      <c r="J250" s="213">
        <f>ROUND(I250*H250,2)</f>
        <v>0</v>
      </c>
      <c r="K250" s="209" t="s">
        <v>138</v>
      </c>
      <c r="L250" s="47"/>
      <c r="M250" s="214" t="s">
        <v>19</v>
      </c>
      <c r="N250" s="215" t="s">
        <v>43</v>
      </c>
      <c r="O250" s="87"/>
      <c r="P250" s="216">
        <f>O250*H250</f>
        <v>0</v>
      </c>
      <c r="Q250" s="216">
        <v>0.00011</v>
      </c>
      <c r="R250" s="216">
        <f>Q250*H250</f>
        <v>0.0085800000000000008</v>
      </c>
      <c r="S250" s="216">
        <v>0</v>
      </c>
      <c r="T250" s="217">
        <f>S250*H250</f>
        <v>0</v>
      </c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R250" s="218" t="s">
        <v>139</v>
      </c>
      <c r="AT250" s="218" t="s">
        <v>134</v>
      </c>
      <c r="AU250" s="218" t="s">
        <v>83</v>
      </c>
      <c r="AY250" s="20" t="s">
        <v>132</v>
      </c>
      <c r="BE250" s="219">
        <f>IF(N250="základní",J250,0)</f>
        <v>0</v>
      </c>
      <c r="BF250" s="219">
        <f>IF(N250="snížená",J250,0)</f>
        <v>0</v>
      </c>
      <c r="BG250" s="219">
        <f>IF(N250="zákl. přenesená",J250,0)</f>
        <v>0</v>
      </c>
      <c r="BH250" s="219">
        <f>IF(N250="sníž. přenesená",J250,0)</f>
        <v>0</v>
      </c>
      <c r="BI250" s="219">
        <f>IF(N250="nulová",J250,0)</f>
        <v>0</v>
      </c>
      <c r="BJ250" s="20" t="s">
        <v>80</v>
      </c>
      <c r="BK250" s="219">
        <f>ROUND(I250*H250,2)</f>
        <v>0</v>
      </c>
      <c r="BL250" s="20" t="s">
        <v>139</v>
      </c>
      <c r="BM250" s="218" t="s">
        <v>285</v>
      </c>
    </row>
    <row r="251" s="2" customFormat="1">
      <c r="A251" s="41"/>
      <c r="B251" s="42"/>
      <c r="C251" s="43"/>
      <c r="D251" s="220" t="s">
        <v>141</v>
      </c>
      <c r="E251" s="43"/>
      <c r="F251" s="221" t="s">
        <v>286</v>
      </c>
      <c r="G251" s="43"/>
      <c r="H251" s="43"/>
      <c r="I251" s="222"/>
      <c r="J251" s="43"/>
      <c r="K251" s="43"/>
      <c r="L251" s="47"/>
      <c r="M251" s="223"/>
      <c r="N251" s="224"/>
      <c r="O251" s="87"/>
      <c r="P251" s="87"/>
      <c r="Q251" s="87"/>
      <c r="R251" s="87"/>
      <c r="S251" s="87"/>
      <c r="T251" s="88"/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T251" s="20" t="s">
        <v>141</v>
      </c>
      <c r="AU251" s="20" t="s">
        <v>83</v>
      </c>
    </row>
    <row r="252" s="13" customFormat="1">
      <c r="A252" s="13"/>
      <c r="B252" s="225"/>
      <c r="C252" s="226"/>
      <c r="D252" s="227" t="s">
        <v>143</v>
      </c>
      <c r="E252" s="228" t="s">
        <v>19</v>
      </c>
      <c r="F252" s="229" t="s">
        <v>279</v>
      </c>
      <c r="G252" s="226"/>
      <c r="H252" s="228" t="s">
        <v>19</v>
      </c>
      <c r="I252" s="230"/>
      <c r="J252" s="226"/>
      <c r="K252" s="226"/>
      <c r="L252" s="231"/>
      <c r="M252" s="232"/>
      <c r="N252" s="233"/>
      <c r="O252" s="233"/>
      <c r="P252" s="233"/>
      <c r="Q252" s="233"/>
      <c r="R252" s="233"/>
      <c r="S252" s="233"/>
      <c r="T252" s="234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5" t="s">
        <v>143</v>
      </c>
      <c r="AU252" s="235" t="s">
        <v>83</v>
      </c>
      <c r="AV252" s="13" t="s">
        <v>80</v>
      </c>
      <c r="AW252" s="13" t="s">
        <v>33</v>
      </c>
      <c r="AX252" s="13" t="s">
        <v>72</v>
      </c>
      <c r="AY252" s="235" t="s">
        <v>132</v>
      </c>
    </row>
    <row r="253" s="14" customFormat="1">
      <c r="A253" s="14"/>
      <c r="B253" s="236"/>
      <c r="C253" s="237"/>
      <c r="D253" s="227" t="s">
        <v>143</v>
      </c>
      <c r="E253" s="238" t="s">
        <v>19</v>
      </c>
      <c r="F253" s="239" t="s">
        <v>287</v>
      </c>
      <c r="G253" s="237"/>
      <c r="H253" s="240">
        <v>67.5</v>
      </c>
      <c r="I253" s="241"/>
      <c r="J253" s="237"/>
      <c r="K253" s="237"/>
      <c r="L253" s="242"/>
      <c r="M253" s="243"/>
      <c r="N253" s="244"/>
      <c r="O253" s="244"/>
      <c r="P253" s="244"/>
      <c r="Q253" s="244"/>
      <c r="R253" s="244"/>
      <c r="S253" s="244"/>
      <c r="T253" s="245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6" t="s">
        <v>143</v>
      </c>
      <c r="AU253" s="246" t="s">
        <v>83</v>
      </c>
      <c r="AV253" s="14" t="s">
        <v>83</v>
      </c>
      <c r="AW253" s="14" t="s">
        <v>33</v>
      </c>
      <c r="AX253" s="14" t="s">
        <v>72</v>
      </c>
      <c r="AY253" s="246" t="s">
        <v>132</v>
      </c>
    </row>
    <row r="254" s="14" customFormat="1">
      <c r="A254" s="14"/>
      <c r="B254" s="236"/>
      <c r="C254" s="237"/>
      <c r="D254" s="227" t="s">
        <v>143</v>
      </c>
      <c r="E254" s="238" t="s">
        <v>19</v>
      </c>
      <c r="F254" s="239" t="s">
        <v>288</v>
      </c>
      <c r="G254" s="237"/>
      <c r="H254" s="240">
        <v>10.5</v>
      </c>
      <c r="I254" s="241"/>
      <c r="J254" s="237"/>
      <c r="K254" s="237"/>
      <c r="L254" s="242"/>
      <c r="M254" s="243"/>
      <c r="N254" s="244"/>
      <c r="O254" s="244"/>
      <c r="P254" s="244"/>
      <c r="Q254" s="244"/>
      <c r="R254" s="244"/>
      <c r="S254" s="244"/>
      <c r="T254" s="245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6" t="s">
        <v>143</v>
      </c>
      <c r="AU254" s="246" t="s">
        <v>83</v>
      </c>
      <c r="AV254" s="14" t="s">
        <v>83</v>
      </c>
      <c r="AW254" s="14" t="s">
        <v>33</v>
      </c>
      <c r="AX254" s="14" t="s">
        <v>72</v>
      </c>
      <c r="AY254" s="246" t="s">
        <v>132</v>
      </c>
    </row>
    <row r="255" s="15" customFormat="1">
      <c r="A255" s="15"/>
      <c r="B255" s="247"/>
      <c r="C255" s="248"/>
      <c r="D255" s="227" t="s">
        <v>143</v>
      </c>
      <c r="E255" s="249" t="s">
        <v>19</v>
      </c>
      <c r="F255" s="250" t="s">
        <v>148</v>
      </c>
      <c r="G255" s="248"/>
      <c r="H255" s="251">
        <v>78</v>
      </c>
      <c r="I255" s="252"/>
      <c r="J255" s="248"/>
      <c r="K255" s="248"/>
      <c r="L255" s="253"/>
      <c r="M255" s="254"/>
      <c r="N255" s="255"/>
      <c r="O255" s="255"/>
      <c r="P255" s="255"/>
      <c r="Q255" s="255"/>
      <c r="R255" s="255"/>
      <c r="S255" s="255"/>
      <c r="T255" s="256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57" t="s">
        <v>143</v>
      </c>
      <c r="AU255" s="257" t="s">
        <v>83</v>
      </c>
      <c r="AV255" s="15" t="s">
        <v>139</v>
      </c>
      <c r="AW255" s="15" t="s">
        <v>33</v>
      </c>
      <c r="AX255" s="15" t="s">
        <v>80</v>
      </c>
      <c r="AY255" s="257" t="s">
        <v>132</v>
      </c>
    </row>
    <row r="256" s="2" customFormat="1" ht="21.75" customHeight="1">
      <c r="A256" s="41"/>
      <c r="B256" s="42"/>
      <c r="C256" s="207" t="s">
        <v>289</v>
      </c>
      <c r="D256" s="207" t="s">
        <v>134</v>
      </c>
      <c r="E256" s="208" t="s">
        <v>290</v>
      </c>
      <c r="F256" s="209" t="s">
        <v>291</v>
      </c>
      <c r="G256" s="210" t="s">
        <v>200</v>
      </c>
      <c r="H256" s="211">
        <v>12</v>
      </c>
      <c r="I256" s="212"/>
      <c r="J256" s="213">
        <f>ROUND(I256*H256,2)</f>
        <v>0</v>
      </c>
      <c r="K256" s="209" t="s">
        <v>138</v>
      </c>
      <c r="L256" s="47"/>
      <c r="M256" s="214" t="s">
        <v>19</v>
      </c>
      <c r="N256" s="215" t="s">
        <v>43</v>
      </c>
      <c r="O256" s="87"/>
      <c r="P256" s="216">
        <f>O256*H256</f>
        <v>0</v>
      </c>
      <c r="Q256" s="216">
        <v>0.00064999999999999997</v>
      </c>
      <c r="R256" s="216">
        <f>Q256*H256</f>
        <v>0.0077999999999999996</v>
      </c>
      <c r="S256" s="216">
        <v>0</v>
      </c>
      <c r="T256" s="217">
        <f>S256*H256</f>
        <v>0</v>
      </c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R256" s="218" t="s">
        <v>139</v>
      </c>
      <c r="AT256" s="218" t="s">
        <v>134</v>
      </c>
      <c r="AU256" s="218" t="s">
        <v>83</v>
      </c>
      <c r="AY256" s="20" t="s">
        <v>132</v>
      </c>
      <c r="BE256" s="219">
        <f>IF(N256="základní",J256,0)</f>
        <v>0</v>
      </c>
      <c r="BF256" s="219">
        <f>IF(N256="snížená",J256,0)</f>
        <v>0</v>
      </c>
      <c r="BG256" s="219">
        <f>IF(N256="zákl. přenesená",J256,0)</f>
        <v>0</v>
      </c>
      <c r="BH256" s="219">
        <f>IF(N256="sníž. přenesená",J256,0)</f>
        <v>0</v>
      </c>
      <c r="BI256" s="219">
        <f>IF(N256="nulová",J256,0)</f>
        <v>0</v>
      </c>
      <c r="BJ256" s="20" t="s">
        <v>80</v>
      </c>
      <c r="BK256" s="219">
        <f>ROUND(I256*H256,2)</f>
        <v>0</v>
      </c>
      <c r="BL256" s="20" t="s">
        <v>139</v>
      </c>
      <c r="BM256" s="218" t="s">
        <v>292</v>
      </c>
    </row>
    <row r="257" s="2" customFormat="1">
      <c r="A257" s="41"/>
      <c r="B257" s="42"/>
      <c r="C257" s="43"/>
      <c r="D257" s="220" t="s">
        <v>141</v>
      </c>
      <c r="E257" s="43"/>
      <c r="F257" s="221" t="s">
        <v>293</v>
      </c>
      <c r="G257" s="43"/>
      <c r="H257" s="43"/>
      <c r="I257" s="222"/>
      <c r="J257" s="43"/>
      <c r="K257" s="43"/>
      <c r="L257" s="47"/>
      <c r="M257" s="223"/>
      <c r="N257" s="224"/>
      <c r="O257" s="87"/>
      <c r="P257" s="87"/>
      <c r="Q257" s="87"/>
      <c r="R257" s="87"/>
      <c r="S257" s="87"/>
      <c r="T257" s="88"/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T257" s="20" t="s">
        <v>141</v>
      </c>
      <c r="AU257" s="20" t="s">
        <v>83</v>
      </c>
    </row>
    <row r="258" s="13" customFormat="1">
      <c r="A258" s="13"/>
      <c r="B258" s="225"/>
      <c r="C258" s="226"/>
      <c r="D258" s="227" t="s">
        <v>143</v>
      </c>
      <c r="E258" s="228" t="s">
        <v>19</v>
      </c>
      <c r="F258" s="229" t="s">
        <v>279</v>
      </c>
      <c r="G258" s="226"/>
      <c r="H258" s="228" t="s">
        <v>19</v>
      </c>
      <c r="I258" s="230"/>
      <c r="J258" s="226"/>
      <c r="K258" s="226"/>
      <c r="L258" s="231"/>
      <c r="M258" s="232"/>
      <c r="N258" s="233"/>
      <c r="O258" s="233"/>
      <c r="P258" s="233"/>
      <c r="Q258" s="233"/>
      <c r="R258" s="233"/>
      <c r="S258" s="233"/>
      <c r="T258" s="234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5" t="s">
        <v>143</v>
      </c>
      <c r="AU258" s="235" t="s">
        <v>83</v>
      </c>
      <c r="AV258" s="13" t="s">
        <v>80</v>
      </c>
      <c r="AW258" s="13" t="s">
        <v>33</v>
      </c>
      <c r="AX258" s="13" t="s">
        <v>72</v>
      </c>
      <c r="AY258" s="235" t="s">
        <v>132</v>
      </c>
    </row>
    <row r="259" s="14" customFormat="1">
      <c r="A259" s="14"/>
      <c r="B259" s="236"/>
      <c r="C259" s="237"/>
      <c r="D259" s="227" t="s">
        <v>143</v>
      </c>
      <c r="E259" s="238" t="s">
        <v>19</v>
      </c>
      <c r="F259" s="239" t="s">
        <v>294</v>
      </c>
      <c r="G259" s="237"/>
      <c r="H259" s="240">
        <v>12</v>
      </c>
      <c r="I259" s="241"/>
      <c r="J259" s="237"/>
      <c r="K259" s="237"/>
      <c r="L259" s="242"/>
      <c r="M259" s="243"/>
      <c r="N259" s="244"/>
      <c r="O259" s="244"/>
      <c r="P259" s="244"/>
      <c r="Q259" s="244"/>
      <c r="R259" s="244"/>
      <c r="S259" s="244"/>
      <c r="T259" s="245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6" t="s">
        <v>143</v>
      </c>
      <c r="AU259" s="246" t="s">
        <v>83</v>
      </c>
      <c r="AV259" s="14" t="s">
        <v>83</v>
      </c>
      <c r="AW259" s="14" t="s">
        <v>33</v>
      </c>
      <c r="AX259" s="14" t="s">
        <v>80</v>
      </c>
      <c r="AY259" s="246" t="s">
        <v>132</v>
      </c>
    </row>
    <row r="260" s="2" customFormat="1" ht="21.75" customHeight="1">
      <c r="A260" s="41"/>
      <c r="B260" s="42"/>
      <c r="C260" s="207" t="s">
        <v>7</v>
      </c>
      <c r="D260" s="207" t="s">
        <v>134</v>
      </c>
      <c r="E260" s="208" t="s">
        <v>295</v>
      </c>
      <c r="F260" s="209" t="s">
        <v>296</v>
      </c>
      <c r="G260" s="210" t="s">
        <v>200</v>
      </c>
      <c r="H260" s="211">
        <v>229</v>
      </c>
      <c r="I260" s="212"/>
      <c r="J260" s="213">
        <f>ROUND(I260*H260,2)</f>
        <v>0</v>
      </c>
      <c r="K260" s="209" t="s">
        <v>138</v>
      </c>
      <c r="L260" s="47"/>
      <c r="M260" s="214" t="s">
        <v>19</v>
      </c>
      <c r="N260" s="215" t="s">
        <v>43</v>
      </c>
      <c r="O260" s="87"/>
      <c r="P260" s="216">
        <f>O260*H260</f>
        <v>0</v>
      </c>
      <c r="Q260" s="216">
        <v>0.00038000000000000002</v>
      </c>
      <c r="R260" s="216">
        <f>Q260*H260</f>
        <v>0.08702</v>
      </c>
      <c r="S260" s="216">
        <v>0</v>
      </c>
      <c r="T260" s="217">
        <f>S260*H260</f>
        <v>0</v>
      </c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R260" s="218" t="s">
        <v>139</v>
      </c>
      <c r="AT260" s="218" t="s">
        <v>134</v>
      </c>
      <c r="AU260" s="218" t="s">
        <v>83</v>
      </c>
      <c r="AY260" s="20" t="s">
        <v>132</v>
      </c>
      <c r="BE260" s="219">
        <f>IF(N260="základní",J260,0)</f>
        <v>0</v>
      </c>
      <c r="BF260" s="219">
        <f>IF(N260="snížená",J260,0)</f>
        <v>0</v>
      </c>
      <c r="BG260" s="219">
        <f>IF(N260="zákl. přenesená",J260,0)</f>
        <v>0</v>
      </c>
      <c r="BH260" s="219">
        <f>IF(N260="sníž. přenesená",J260,0)</f>
        <v>0</v>
      </c>
      <c r="BI260" s="219">
        <f>IF(N260="nulová",J260,0)</f>
        <v>0</v>
      </c>
      <c r="BJ260" s="20" t="s">
        <v>80</v>
      </c>
      <c r="BK260" s="219">
        <f>ROUND(I260*H260,2)</f>
        <v>0</v>
      </c>
      <c r="BL260" s="20" t="s">
        <v>139</v>
      </c>
      <c r="BM260" s="218" t="s">
        <v>297</v>
      </c>
    </row>
    <row r="261" s="2" customFormat="1">
      <c r="A261" s="41"/>
      <c r="B261" s="42"/>
      <c r="C261" s="43"/>
      <c r="D261" s="220" t="s">
        <v>141</v>
      </c>
      <c r="E261" s="43"/>
      <c r="F261" s="221" t="s">
        <v>298</v>
      </c>
      <c r="G261" s="43"/>
      <c r="H261" s="43"/>
      <c r="I261" s="222"/>
      <c r="J261" s="43"/>
      <c r="K261" s="43"/>
      <c r="L261" s="47"/>
      <c r="M261" s="223"/>
      <c r="N261" s="224"/>
      <c r="O261" s="87"/>
      <c r="P261" s="87"/>
      <c r="Q261" s="87"/>
      <c r="R261" s="87"/>
      <c r="S261" s="87"/>
      <c r="T261" s="88"/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T261" s="20" t="s">
        <v>141</v>
      </c>
      <c r="AU261" s="20" t="s">
        <v>83</v>
      </c>
    </row>
    <row r="262" s="13" customFormat="1">
      <c r="A262" s="13"/>
      <c r="B262" s="225"/>
      <c r="C262" s="226"/>
      <c r="D262" s="227" t="s">
        <v>143</v>
      </c>
      <c r="E262" s="228" t="s">
        <v>19</v>
      </c>
      <c r="F262" s="229" t="s">
        <v>279</v>
      </c>
      <c r="G262" s="226"/>
      <c r="H262" s="228" t="s">
        <v>19</v>
      </c>
      <c r="I262" s="230"/>
      <c r="J262" s="226"/>
      <c r="K262" s="226"/>
      <c r="L262" s="231"/>
      <c r="M262" s="232"/>
      <c r="N262" s="233"/>
      <c r="O262" s="233"/>
      <c r="P262" s="233"/>
      <c r="Q262" s="233"/>
      <c r="R262" s="233"/>
      <c r="S262" s="233"/>
      <c r="T262" s="234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5" t="s">
        <v>143</v>
      </c>
      <c r="AU262" s="235" t="s">
        <v>83</v>
      </c>
      <c r="AV262" s="13" t="s">
        <v>80</v>
      </c>
      <c r="AW262" s="13" t="s">
        <v>33</v>
      </c>
      <c r="AX262" s="13" t="s">
        <v>72</v>
      </c>
      <c r="AY262" s="235" t="s">
        <v>132</v>
      </c>
    </row>
    <row r="263" s="14" customFormat="1">
      <c r="A263" s="14"/>
      <c r="B263" s="236"/>
      <c r="C263" s="237"/>
      <c r="D263" s="227" t="s">
        <v>143</v>
      </c>
      <c r="E263" s="238" t="s">
        <v>19</v>
      </c>
      <c r="F263" s="239" t="s">
        <v>299</v>
      </c>
      <c r="G263" s="237"/>
      <c r="H263" s="240">
        <v>202</v>
      </c>
      <c r="I263" s="241"/>
      <c r="J263" s="237"/>
      <c r="K263" s="237"/>
      <c r="L263" s="242"/>
      <c r="M263" s="243"/>
      <c r="N263" s="244"/>
      <c r="O263" s="244"/>
      <c r="P263" s="244"/>
      <c r="Q263" s="244"/>
      <c r="R263" s="244"/>
      <c r="S263" s="244"/>
      <c r="T263" s="245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6" t="s">
        <v>143</v>
      </c>
      <c r="AU263" s="246" t="s">
        <v>83</v>
      </c>
      <c r="AV263" s="14" t="s">
        <v>83</v>
      </c>
      <c r="AW263" s="14" t="s">
        <v>33</v>
      </c>
      <c r="AX263" s="14" t="s">
        <v>72</v>
      </c>
      <c r="AY263" s="246" t="s">
        <v>132</v>
      </c>
    </row>
    <row r="264" s="14" customFormat="1">
      <c r="A264" s="14"/>
      <c r="B264" s="236"/>
      <c r="C264" s="237"/>
      <c r="D264" s="227" t="s">
        <v>143</v>
      </c>
      <c r="E264" s="238" t="s">
        <v>19</v>
      </c>
      <c r="F264" s="239" t="s">
        <v>300</v>
      </c>
      <c r="G264" s="237"/>
      <c r="H264" s="240">
        <v>27</v>
      </c>
      <c r="I264" s="241"/>
      <c r="J264" s="237"/>
      <c r="K264" s="237"/>
      <c r="L264" s="242"/>
      <c r="M264" s="243"/>
      <c r="N264" s="244"/>
      <c r="O264" s="244"/>
      <c r="P264" s="244"/>
      <c r="Q264" s="244"/>
      <c r="R264" s="244"/>
      <c r="S264" s="244"/>
      <c r="T264" s="245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6" t="s">
        <v>143</v>
      </c>
      <c r="AU264" s="246" t="s">
        <v>83</v>
      </c>
      <c r="AV264" s="14" t="s">
        <v>83</v>
      </c>
      <c r="AW264" s="14" t="s">
        <v>33</v>
      </c>
      <c r="AX264" s="14" t="s">
        <v>72</v>
      </c>
      <c r="AY264" s="246" t="s">
        <v>132</v>
      </c>
    </row>
    <row r="265" s="15" customFormat="1">
      <c r="A265" s="15"/>
      <c r="B265" s="247"/>
      <c r="C265" s="248"/>
      <c r="D265" s="227" t="s">
        <v>143</v>
      </c>
      <c r="E265" s="249" t="s">
        <v>19</v>
      </c>
      <c r="F265" s="250" t="s">
        <v>148</v>
      </c>
      <c r="G265" s="248"/>
      <c r="H265" s="251">
        <v>229</v>
      </c>
      <c r="I265" s="252"/>
      <c r="J265" s="248"/>
      <c r="K265" s="248"/>
      <c r="L265" s="253"/>
      <c r="M265" s="254"/>
      <c r="N265" s="255"/>
      <c r="O265" s="255"/>
      <c r="P265" s="255"/>
      <c r="Q265" s="255"/>
      <c r="R265" s="255"/>
      <c r="S265" s="255"/>
      <c r="T265" s="256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57" t="s">
        <v>143</v>
      </c>
      <c r="AU265" s="257" t="s">
        <v>83</v>
      </c>
      <c r="AV265" s="15" t="s">
        <v>139</v>
      </c>
      <c r="AW265" s="15" t="s">
        <v>33</v>
      </c>
      <c r="AX265" s="15" t="s">
        <v>80</v>
      </c>
      <c r="AY265" s="257" t="s">
        <v>132</v>
      </c>
    </row>
    <row r="266" s="2" customFormat="1" ht="21.75" customHeight="1">
      <c r="A266" s="41"/>
      <c r="B266" s="42"/>
      <c r="C266" s="207" t="s">
        <v>301</v>
      </c>
      <c r="D266" s="207" t="s">
        <v>134</v>
      </c>
      <c r="E266" s="208" t="s">
        <v>302</v>
      </c>
      <c r="F266" s="209" t="s">
        <v>303</v>
      </c>
      <c r="G266" s="210" t="s">
        <v>137</v>
      </c>
      <c r="H266" s="211">
        <v>35.875</v>
      </c>
      <c r="I266" s="212"/>
      <c r="J266" s="213">
        <f>ROUND(I266*H266,2)</f>
        <v>0</v>
      </c>
      <c r="K266" s="209" t="s">
        <v>138</v>
      </c>
      <c r="L266" s="47"/>
      <c r="M266" s="214" t="s">
        <v>19</v>
      </c>
      <c r="N266" s="215" t="s">
        <v>43</v>
      </c>
      <c r="O266" s="87"/>
      <c r="P266" s="216">
        <f>O266*H266</f>
        <v>0</v>
      </c>
      <c r="Q266" s="216">
        <v>0.0025999999999999999</v>
      </c>
      <c r="R266" s="216">
        <f>Q266*H266</f>
        <v>0.093274999999999997</v>
      </c>
      <c r="S266" s="216">
        <v>0</v>
      </c>
      <c r="T266" s="217">
        <f>S266*H266</f>
        <v>0</v>
      </c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R266" s="218" t="s">
        <v>139</v>
      </c>
      <c r="AT266" s="218" t="s">
        <v>134</v>
      </c>
      <c r="AU266" s="218" t="s">
        <v>83</v>
      </c>
      <c r="AY266" s="20" t="s">
        <v>132</v>
      </c>
      <c r="BE266" s="219">
        <f>IF(N266="základní",J266,0)</f>
        <v>0</v>
      </c>
      <c r="BF266" s="219">
        <f>IF(N266="snížená",J266,0)</f>
        <v>0</v>
      </c>
      <c r="BG266" s="219">
        <f>IF(N266="zákl. přenesená",J266,0)</f>
        <v>0</v>
      </c>
      <c r="BH266" s="219">
        <f>IF(N266="sníž. přenesená",J266,0)</f>
        <v>0</v>
      </c>
      <c r="BI266" s="219">
        <f>IF(N266="nulová",J266,0)</f>
        <v>0</v>
      </c>
      <c r="BJ266" s="20" t="s">
        <v>80</v>
      </c>
      <c r="BK266" s="219">
        <f>ROUND(I266*H266,2)</f>
        <v>0</v>
      </c>
      <c r="BL266" s="20" t="s">
        <v>139</v>
      </c>
      <c r="BM266" s="218" t="s">
        <v>304</v>
      </c>
    </row>
    <row r="267" s="2" customFormat="1">
      <c r="A267" s="41"/>
      <c r="B267" s="42"/>
      <c r="C267" s="43"/>
      <c r="D267" s="220" t="s">
        <v>141</v>
      </c>
      <c r="E267" s="43"/>
      <c r="F267" s="221" t="s">
        <v>305</v>
      </c>
      <c r="G267" s="43"/>
      <c r="H267" s="43"/>
      <c r="I267" s="222"/>
      <c r="J267" s="43"/>
      <c r="K267" s="43"/>
      <c r="L267" s="47"/>
      <c r="M267" s="223"/>
      <c r="N267" s="224"/>
      <c r="O267" s="87"/>
      <c r="P267" s="87"/>
      <c r="Q267" s="87"/>
      <c r="R267" s="87"/>
      <c r="S267" s="87"/>
      <c r="T267" s="88"/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T267" s="20" t="s">
        <v>141</v>
      </c>
      <c r="AU267" s="20" t="s">
        <v>83</v>
      </c>
    </row>
    <row r="268" s="13" customFormat="1">
      <c r="A268" s="13"/>
      <c r="B268" s="225"/>
      <c r="C268" s="226"/>
      <c r="D268" s="227" t="s">
        <v>143</v>
      </c>
      <c r="E268" s="228" t="s">
        <v>19</v>
      </c>
      <c r="F268" s="229" t="s">
        <v>279</v>
      </c>
      <c r="G268" s="226"/>
      <c r="H268" s="228" t="s">
        <v>19</v>
      </c>
      <c r="I268" s="230"/>
      <c r="J268" s="226"/>
      <c r="K268" s="226"/>
      <c r="L268" s="231"/>
      <c r="M268" s="232"/>
      <c r="N268" s="233"/>
      <c r="O268" s="233"/>
      <c r="P268" s="233"/>
      <c r="Q268" s="233"/>
      <c r="R268" s="233"/>
      <c r="S268" s="233"/>
      <c r="T268" s="234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5" t="s">
        <v>143</v>
      </c>
      <c r="AU268" s="235" t="s">
        <v>83</v>
      </c>
      <c r="AV268" s="13" t="s">
        <v>80</v>
      </c>
      <c r="AW268" s="13" t="s">
        <v>33</v>
      </c>
      <c r="AX268" s="13" t="s">
        <v>72</v>
      </c>
      <c r="AY268" s="235" t="s">
        <v>132</v>
      </c>
    </row>
    <row r="269" s="14" customFormat="1">
      <c r="A269" s="14"/>
      <c r="B269" s="236"/>
      <c r="C269" s="237"/>
      <c r="D269" s="227" t="s">
        <v>143</v>
      </c>
      <c r="E269" s="238" t="s">
        <v>19</v>
      </c>
      <c r="F269" s="239" t="s">
        <v>306</v>
      </c>
      <c r="G269" s="237"/>
      <c r="H269" s="240">
        <v>1.375</v>
      </c>
      <c r="I269" s="241"/>
      <c r="J269" s="237"/>
      <c r="K269" s="237"/>
      <c r="L269" s="242"/>
      <c r="M269" s="243"/>
      <c r="N269" s="244"/>
      <c r="O269" s="244"/>
      <c r="P269" s="244"/>
      <c r="Q269" s="244"/>
      <c r="R269" s="244"/>
      <c r="S269" s="244"/>
      <c r="T269" s="245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6" t="s">
        <v>143</v>
      </c>
      <c r="AU269" s="246" t="s">
        <v>83</v>
      </c>
      <c r="AV269" s="14" t="s">
        <v>83</v>
      </c>
      <c r="AW269" s="14" t="s">
        <v>33</v>
      </c>
      <c r="AX269" s="14" t="s">
        <v>72</v>
      </c>
      <c r="AY269" s="246" t="s">
        <v>132</v>
      </c>
    </row>
    <row r="270" s="14" customFormat="1">
      <c r="A270" s="14"/>
      <c r="B270" s="236"/>
      <c r="C270" s="237"/>
      <c r="D270" s="227" t="s">
        <v>143</v>
      </c>
      <c r="E270" s="238" t="s">
        <v>19</v>
      </c>
      <c r="F270" s="239" t="s">
        <v>307</v>
      </c>
      <c r="G270" s="237"/>
      <c r="H270" s="240">
        <v>19.5</v>
      </c>
      <c r="I270" s="241"/>
      <c r="J270" s="237"/>
      <c r="K270" s="237"/>
      <c r="L270" s="242"/>
      <c r="M270" s="243"/>
      <c r="N270" s="244"/>
      <c r="O270" s="244"/>
      <c r="P270" s="244"/>
      <c r="Q270" s="244"/>
      <c r="R270" s="244"/>
      <c r="S270" s="244"/>
      <c r="T270" s="245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6" t="s">
        <v>143</v>
      </c>
      <c r="AU270" s="246" t="s">
        <v>83</v>
      </c>
      <c r="AV270" s="14" t="s">
        <v>83</v>
      </c>
      <c r="AW270" s="14" t="s">
        <v>33</v>
      </c>
      <c r="AX270" s="14" t="s">
        <v>72</v>
      </c>
      <c r="AY270" s="246" t="s">
        <v>132</v>
      </c>
    </row>
    <row r="271" s="14" customFormat="1">
      <c r="A271" s="14"/>
      <c r="B271" s="236"/>
      <c r="C271" s="237"/>
      <c r="D271" s="227" t="s">
        <v>143</v>
      </c>
      <c r="E271" s="238" t="s">
        <v>19</v>
      </c>
      <c r="F271" s="239" t="s">
        <v>308</v>
      </c>
      <c r="G271" s="237"/>
      <c r="H271" s="240">
        <v>15</v>
      </c>
      <c r="I271" s="241"/>
      <c r="J271" s="237"/>
      <c r="K271" s="237"/>
      <c r="L271" s="242"/>
      <c r="M271" s="243"/>
      <c r="N271" s="244"/>
      <c r="O271" s="244"/>
      <c r="P271" s="244"/>
      <c r="Q271" s="244"/>
      <c r="R271" s="244"/>
      <c r="S271" s="244"/>
      <c r="T271" s="245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6" t="s">
        <v>143</v>
      </c>
      <c r="AU271" s="246" t="s">
        <v>83</v>
      </c>
      <c r="AV271" s="14" t="s">
        <v>83</v>
      </c>
      <c r="AW271" s="14" t="s">
        <v>33</v>
      </c>
      <c r="AX271" s="14" t="s">
        <v>72</v>
      </c>
      <c r="AY271" s="246" t="s">
        <v>132</v>
      </c>
    </row>
    <row r="272" s="15" customFormat="1">
      <c r="A272" s="15"/>
      <c r="B272" s="247"/>
      <c r="C272" s="248"/>
      <c r="D272" s="227" t="s">
        <v>143</v>
      </c>
      <c r="E272" s="249" t="s">
        <v>19</v>
      </c>
      <c r="F272" s="250" t="s">
        <v>148</v>
      </c>
      <c r="G272" s="248"/>
      <c r="H272" s="251">
        <v>35.875</v>
      </c>
      <c r="I272" s="252"/>
      <c r="J272" s="248"/>
      <c r="K272" s="248"/>
      <c r="L272" s="253"/>
      <c r="M272" s="254"/>
      <c r="N272" s="255"/>
      <c r="O272" s="255"/>
      <c r="P272" s="255"/>
      <c r="Q272" s="255"/>
      <c r="R272" s="255"/>
      <c r="S272" s="255"/>
      <c r="T272" s="256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57" t="s">
        <v>143</v>
      </c>
      <c r="AU272" s="257" t="s">
        <v>83</v>
      </c>
      <c r="AV272" s="15" t="s">
        <v>139</v>
      </c>
      <c r="AW272" s="15" t="s">
        <v>33</v>
      </c>
      <c r="AX272" s="15" t="s">
        <v>80</v>
      </c>
      <c r="AY272" s="257" t="s">
        <v>132</v>
      </c>
    </row>
    <row r="273" s="2" customFormat="1" ht="24.15" customHeight="1">
      <c r="A273" s="41"/>
      <c r="B273" s="42"/>
      <c r="C273" s="207" t="s">
        <v>309</v>
      </c>
      <c r="D273" s="207" t="s">
        <v>134</v>
      </c>
      <c r="E273" s="208" t="s">
        <v>310</v>
      </c>
      <c r="F273" s="209" t="s">
        <v>311</v>
      </c>
      <c r="G273" s="210" t="s">
        <v>200</v>
      </c>
      <c r="H273" s="211">
        <v>2913</v>
      </c>
      <c r="I273" s="212"/>
      <c r="J273" s="213">
        <f>ROUND(I273*H273,2)</f>
        <v>0</v>
      </c>
      <c r="K273" s="209" t="s">
        <v>138</v>
      </c>
      <c r="L273" s="47"/>
      <c r="M273" s="214" t="s">
        <v>19</v>
      </c>
      <c r="N273" s="215" t="s">
        <v>43</v>
      </c>
      <c r="O273" s="87"/>
      <c r="P273" s="216">
        <f>O273*H273</f>
        <v>0</v>
      </c>
      <c r="Q273" s="216">
        <v>0</v>
      </c>
      <c r="R273" s="216">
        <f>Q273*H273</f>
        <v>0</v>
      </c>
      <c r="S273" s="216">
        <v>0</v>
      </c>
      <c r="T273" s="217">
        <f>S273*H273</f>
        <v>0</v>
      </c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R273" s="218" t="s">
        <v>139</v>
      </c>
      <c r="AT273" s="218" t="s">
        <v>134</v>
      </c>
      <c r="AU273" s="218" t="s">
        <v>83</v>
      </c>
      <c r="AY273" s="20" t="s">
        <v>132</v>
      </c>
      <c r="BE273" s="219">
        <f>IF(N273="základní",J273,0)</f>
        <v>0</v>
      </c>
      <c r="BF273" s="219">
        <f>IF(N273="snížená",J273,0)</f>
        <v>0</v>
      </c>
      <c r="BG273" s="219">
        <f>IF(N273="zákl. přenesená",J273,0)</f>
        <v>0</v>
      </c>
      <c r="BH273" s="219">
        <f>IF(N273="sníž. přenesená",J273,0)</f>
        <v>0</v>
      </c>
      <c r="BI273" s="219">
        <f>IF(N273="nulová",J273,0)</f>
        <v>0</v>
      </c>
      <c r="BJ273" s="20" t="s">
        <v>80</v>
      </c>
      <c r="BK273" s="219">
        <f>ROUND(I273*H273,2)</f>
        <v>0</v>
      </c>
      <c r="BL273" s="20" t="s">
        <v>139</v>
      </c>
      <c r="BM273" s="218" t="s">
        <v>312</v>
      </c>
    </row>
    <row r="274" s="2" customFormat="1">
      <c r="A274" s="41"/>
      <c r="B274" s="42"/>
      <c r="C274" s="43"/>
      <c r="D274" s="220" t="s">
        <v>141</v>
      </c>
      <c r="E274" s="43"/>
      <c r="F274" s="221" t="s">
        <v>313</v>
      </c>
      <c r="G274" s="43"/>
      <c r="H274" s="43"/>
      <c r="I274" s="222"/>
      <c r="J274" s="43"/>
      <c r="K274" s="43"/>
      <c r="L274" s="47"/>
      <c r="M274" s="223"/>
      <c r="N274" s="224"/>
      <c r="O274" s="87"/>
      <c r="P274" s="87"/>
      <c r="Q274" s="87"/>
      <c r="R274" s="87"/>
      <c r="S274" s="87"/>
      <c r="T274" s="88"/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T274" s="20" t="s">
        <v>141</v>
      </c>
      <c r="AU274" s="20" t="s">
        <v>83</v>
      </c>
    </row>
    <row r="275" s="2" customFormat="1" ht="24.15" customHeight="1">
      <c r="A275" s="41"/>
      <c r="B275" s="42"/>
      <c r="C275" s="207" t="s">
        <v>314</v>
      </c>
      <c r="D275" s="207" t="s">
        <v>134</v>
      </c>
      <c r="E275" s="208" t="s">
        <v>315</v>
      </c>
      <c r="F275" s="209" t="s">
        <v>316</v>
      </c>
      <c r="G275" s="210" t="s">
        <v>137</v>
      </c>
      <c r="H275" s="211">
        <v>35.875</v>
      </c>
      <c r="I275" s="212"/>
      <c r="J275" s="213">
        <f>ROUND(I275*H275,2)</f>
        <v>0</v>
      </c>
      <c r="K275" s="209" t="s">
        <v>138</v>
      </c>
      <c r="L275" s="47"/>
      <c r="M275" s="214" t="s">
        <v>19</v>
      </c>
      <c r="N275" s="215" t="s">
        <v>43</v>
      </c>
      <c r="O275" s="87"/>
      <c r="P275" s="216">
        <f>O275*H275</f>
        <v>0</v>
      </c>
      <c r="Q275" s="216">
        <v>1.0000000000000001E-05</v>
      </c>
      <c r="R275" s="216">
        <f>Q275*H275</f>
        <v>0.00035875000000000002</v>
      </c>
      <c r="S275" s="216">
        <v>0</v>
      </c>
      <c r="T275" s="217">
        <f>S275*H275</f>
        <v>0</v>
      </c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R275" s="218" t="s">
        <v>139</v>
      </c>
      <c r="AT275" s="218" t="s">
        <v>134</v>
      </c>
      <c r="AU275" s="218" t="s">
        <v>83</v>
      </c>
      <c r="AY275" s="20" t="s">
        <v>132</v>
      </c>
      <c r="BE275" s="219">
        <f>IF(N275="základní",J275,0)</f>
        <v>0</v>
      </c>
      <c r="BF275" s="219">
        <f>IF(N275="snížená",J275,0)</f>
        <v>0</v>
      </c>
      <c r="BG275" s="219">
        <f>IF(N275="zákl. přenesená",J275,0)</f>
        <v>0</v>
      </c>
      <c r="BH275" s="219">
        <f>IF(N275="sníž. přenesená",J275,0)</f>
        <v>0</v>
      </c>
      <c r="BI275" s="219">
        <f>IF(N275="nulová",J275,0)</f>
        <v>0</v>
      </c>
      <c r="BJ275" s="20" t="s">
        <v>80</v>
      </c>
      <c r="BK275" s="219">
        <f>ROUND(I275*H275,2)</f>
        <v>0</v>
      </c>
      <c r="BL275" s="20" t="s">
        <v>139</v>
      </c>
      <c r="BM275" s="218" t="s">
        <v>317</v>
      </c>
    </row>
    <row r="276" s="2" customFormat="1">
      <c r="A276" s="41"/>
      <c r="B276" s="42"/>
      <c r="C276" s="43"/>
      <c r="D276" s="220" t="s">
        <v>141</v>
      </c>
      <c r="E276" s="43"/>
      <c r="F276" s="221" t="s">
        <v>318</v>
      </c>
      <c r="G276" s="43"/>
      <c r="H276" s="43"/>
      <c r="I276" s="222"/>
      <c r="J276" s="43"/>
      <c r="K276" s="43"/>
      <c r="L276" s="47"/>
      <c r="M276" s="223"/>
      <c r="N276" s="224"/>
      <c r="O276" s="87"/>
      <c r="P276" s="87"/>
      <c r="Q276" s="87"/>
      <c r="R276" s="87"/>
      <c r="S276" s="87"/>
      <c r="T276" s="88"/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T276" s="20" t="s">
        <v>141</v>
      </c>
      <c r="AU276" s="20" t="s">
        <v>83</v>
      </c>
    </row>
    <row r="277" s="2" customFormat="1" ht="24.15" customHeight="1">
      <c r="A277" s="41"/>
      <c r="B277" s="42"/>
      <c r="C277" s="207" t="s">
        <v>319</v>
      </c>
      <c r="D277" s="207" t="s">
        <v>134</v>
      </c>
      <c r="E277" s="208" t="s">
        <v>320</v>
      </c>
      <c r="F277" s="209" t="s">
        <v>321</v>
      </c>
      <c r="G277" s="210" t="s">
        <v>137</v>
      </c>
      <c r="H277" s="211">
        <v>2757.5</v>
      </c>
      <c r="I277" s="212"/>
      <c r="J277" s="213">
        <f>ROUND(I277*H277,2)</f>
        <v>0</v>
      </c>
      <c r="K277" s="209" t="s">
        <v>138</v>
      </c>
      <c r="L277" s="47"/>
      <c r="M277" s="214" t="s">
        <v>19</v>
      </c>
      <c r="N277" s="215" t="s">
        <v>43</v>
      </c>
      <c r="O277" s="87"/>
      <c r="P277" s="216">
        <f>O277*H277</f>
        <v>0</v>
      </c>
      <c r="Q277" s="216">
        <v>0.0038800000000000002</v>
      </c>
      <c r="R277" s="216">
        <f>Q277*H277</f>
        <v>10.699100000000001</v>
      </c>
      <c r="S277" s="216">
        <v>0</v>
      </c>
      <c r="T277" s="217">
        <f>S277*H277</f>
        <v>0</v>
      </c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R277" s="218" t="s">
        <v>139</v>
      </c>
      <c r="AT277" s="218" t="s">
        <v>134</v>
      </c>
      <c r="AU277" s="218" t="s">
        <v>83</v>
      </c>
      <c r="AY277" s="20" t="s">
        <v>132</v>
      </c>
      <c r="BE277" s="219">
        <f>IF(N277="základní",J277,0)</f>
        <v>0</v>
      </c>
      <c r="BF277" s="219">
        <f>IF(N277="snížená",J277,0)</f>
        <v>0</v>
      </c>
      <c r="BG277" s="219">
        <f>IF(N277="zákl. přenesená",J277,0)</f>
        <v>0</v>
      </c>
      <c r="BH277" s="219">
        <f>IF(N277="sníž. přenesená",J277,0)</f>
        <v>0</v>
      </c>
      <c r="BI277" s="219">
        <f>IF(N277="nulová",J277,0)</f>
        <v>0</v>
      </c>
      <c r="BJ277" s="20" t="s">
        <v>80</v>
      </c>
      <c r="BK277" s="219">
        <f>ROUND(I277*H277,2)</f>
        <v>0</v>
      </c>
      <c r="BL277" s="20" t="s">
        <v>139</v>
      </c>
      <c r="BM277" s="218" t="s">
        <v>322</v>
      </c>
    </row>
    <row r="278" s="2" customFormat="1">
      <c r="A278" s="41"/>
      <c r="B278" s="42"/>
      <c r="C278" s="43"/>
      <c r="D278" s="220" t="s">
        <v>141</v>
      </c>
      <c r="E278" s="43"/>
      <c r="F278" s="221" t="s">
        <v>323</v>
      </c>
      <c r="G278" s="43"/>
      <c r="H278" s="43"/>
      <c r="I278" s="222"/>
      <c r="J278" s="43"/>
      <c r="K278" s="43"/>
      <c r="L278" s="47"/>
      <c r="M278" s="223"/>
      <c r="N278" s="224"/>
      <c r="O278" s="87"/>
      <c r="P278" s="87"/>
      <c r="Q278" s="87"/>
      <c r="R278" s="87"/>
      <c r="S278" s="87"/>
      <c r="T278" s="88"/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T278" s="20" t="s">
        <v>141</v>
      </c>
      <c r="AU278" s="20" t="s">
        <v>83</v>
      </c>
    </row>
    <row r="279" s="13" customFormat="1">
      <c r="A279" s="13"/>
      <c r="B279" s="225"/>
      <c r="C279" s="226"/>
      <c r="D279" s="227" t="s">
        <v>143</v>
      </c>
      <c r="E279" s="228" t="s">
        <v>19</v>
      </c>
      <c r="F279" s="229" t="s">
        <v>144</v>
      </c>
      <c r="G279" s="226"/>
      <c r="H279" s="228" t="s">
        <v>19</v>
      </c>
      <c r="I279" s="230"/>
      <c r="J279" s="226"/>
      <c r="K279" s="226"/>
      <c r="L279" s="231"/>
      <c r="M279" s="232"/>
      <c r="N279" s="233"/>
      <c r="O279" s="233"/>
      <c r="P279" s="233"/>
      <c r="Q279" s="233"/>
      <c r="R279" s="233"/>
      <c r="S279" s="233"/>
      <c r="T279" s="234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5" t="s">
        <v>143</v>
      </c>
      <c r="AU279" s="235" t="s">
        <v>83</v>
      </c>
      <c r="AV279" s="13" t="s">
        <v>80</v>
      </c>
      <c r="AW279" s="13" t="s">
        <v>33</v>
      </c>
      <c r="AX279" s="13" t="s">
        <v>72</v>
      </c>
      <c r="AY279" s="235" t="s">
        <v>132</v>
      </c>
    </row>
    <row r="280" s="14" customFormat="1">
      <c r="A280" s="14"/>
      <c r="B280" s="236"/>
      <c r="C280" s="237"/>
      <c r="D280" s="227" t="s">
        <v>143</v>
      </c>
      <c r="E280" s="238" t="s">
        <v>19</v>
      </c>
      <c r="F280" s="239" t="s">
        <v>213</v>
      </c>
      <c r="G280" s="237"/>
      <c r="H280" s="240">
        <v>1845</v>
      </c>
      <c r="I280" s="241"/>
      <c r="J280" s="237"/>
      <c r="K280" s="237"/>
      <c r="L280" s="242"/>
      <c r="M280" s="243"/>
      <c r="N280" s="244"/>
      <c r="O280" s="244"/>
      <c r="P280" s="244"/>
      <c r="Q280" s="244"/>
      <c r="R280" s="244"/>
      <c r="S280" s="244"/>
      <c r="T280" s="245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46" t="s">
        <v>143</v>
      </c>
      <c r="AU280" s="246" t="s">
        <v>83</v>
      </c>
      <c r="AV280" s="14" t="s">
        <v>83</v>
      </c>
      <c r="AW280" s="14" t="s">
        <v>33</v>
      </c>
      <c r="AX280" s="14" t="s">
        <v>72</v>
      </c>
      <c r="AY280" s="246" t="s">
        <v>132</v>
      </c>
    </row>
    <row r="281" s="14" customFormat="1">
      <c r="A281" s="14"/>
      <c r="B281" s="236"/>
      <c r="C281" s="237"/>
      <c r="D281" s="227" t="s">
        <v>143</v>
      </c>
      <c r="E281" s="238" t="s">
        <v>19</v>
      </c>
      <c r="F281" s="239" t="s">
        <v>214</v>
      </c>
      <c r="G281" s="237"/>
      <c r="H281" s="240">
        <v>435</v>
      </c>
      <c r="I281" s="241"/>
      <c r="J281" s="237"/>
      <c r="K281" s="237"/>
      <c r="L281" s="242"/>
      <c r="M281" s="243"/>
      <c r="N281" s="244"/>
      <c r="O281" s="244"/>
      <c r="P281" s="244"/>
      <c r="Q281" s="244"/>
      <c r="R281" s="244"/>
      <c r="S281" s="244"/>
      <c r="T281" s="245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6" t="s">
        <v>143</v>
      </c>
      <c r="AU281" s="246" t="s">
        <v>83</v>
      </c>
      <c r="AV281" s="14" t="s">
        <v>83</v>
      </c>
      <c r="AW281" s="14" t="s">
        <v>33</v>
      </c>
      <c r="AX281" s="14" t="s">
        <v>72</v>
      </c>
      <c r="AY281" s="246" t="s">
        <v>132</v>
      </c>
    </row>
    <row r="282" s="14" customFormat="1">
      <c r="A282" s="14"/>
      <c r="B282" s="236"/>
      <c r="C282" s="237"/>
      <c r="D282" s="227" t="s">
        <v>143</v>
      </c>
      <c r="E282" s="238" t="s">
        <v>19</v>
      </c>
      <c r="F282" s="239" t="s">
        <v>215</v>
      </c>
      <c r="G282" s="237"/>
      <c r="H282" s="240">
        <v>232.5</v>
      </c>
      <c r="I282" s="241"/>
      <c r="J282" s="237"/>
      <c r="K282" s="237"/>
      <c r="L282" s="242"/>
      <c r="M282" s="243"/>
      <c r="N282" s="244"/>
      <c r="O282" s="244"/>
      <c r="P282" s="244"/>
      <c r="Q282" s="244"/>
      <c r="R282" s="244"/>
      <c r="S282" s="244"/>
      <c r="T282" s="245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46" t="s">
        <v>143</v>
      </c>
      <c r="AU282" s="246" t="s">
        <v>83</v>
      </c>
      <c r="AV282" s="14" t="s">
        <v>83</v>
      </c>
      <c r="AW282" s="14" t="s">
        <v>33</v>
      </c>
      <c r="AX282" s="14" t="s">
        <v>72</v>
      </c>
      <c r="AY282" s="246" t="s">
        <v>132</v>
      </c>
    </row>
    <row r="283" s="16" customFormat="1">
      <c r="A283" s="16"/>
      <c r="B283" s="258"/>
      <c r="C283" s="259"/>
      <c r="D283" s="227" t="s">
        <v>143</v>
      </c>
      <c r="E283" s="260" t="s">
        <v>19</v>
      </c>
      <c r="F283" s="261" t="s">
        <v>216</v>
      </c>
      <c r="G283" s="259"/>
      <c r="H283" s="262">
        <v>2512.5</v>
      </c>
      <c r="I283" s="263"/>
      <c r="J283" s="259"/>
      <c r="K283" s="259"/>
      <c r="L283" s="264"/>
      <c r="M283" s="265"/>
      <c r="N283" s="266"/>
      <c r="O283" s="266"/>
      <c r="P283" s="266"/>
      <c r="Q283" s="266"/>
      <c r="R283" s="266"/>
      <c r="S283" s="266"/>
      <c r="T283" s="267"/>
      <c r="U283" s="16"/>
      <c r="V283" s="16"/>
      <c r="W283" s="16"/>
      <c r="X283" s="16"/>
      <c r="Y283" s="16"/>
      <c r="Z283" s="16"/>
      <c r="AA283" s="16"/>
      <c r="AB283" s="16"/>
      <c r="AC283" s="16"/>
      <c r="AD283" s="16"/>
      <c r="AE283" s="16"/>
      <c r="AT283" s="268" t="s">
        <v>143</v>
      </c>
      <c r="AU283" s="268" t="s">
        <v>83</v>
      </c>
      <c r="AV283" s="16" t="s">
        <v>157</v>
      </c>
      <c r="AW283" s="16" t="s">
        <v>33</v>
      </c>
      <c r="AX283" s="16" t="s">
        <v>72</v>
      </c>
      <c r="AY283" s="268" t="s">
        <v>132</v>
      </c>
    </row>
    <row r="284" s="13" customFormat="1">
      <c r="A284" s="13"/>
      <c r="B284" s="225"/>
      <c r="C284" s="226"/>
      <c r="D284" s="227" t="s">
        <v>143</v>
      </c>
      <c r="E284" s="228" t="s">
        <v>19</v>
      </c>
      <c r="F284" s="229" t="s">
        <v>149</v>
      </c>
      <c r="G284" s="226"/>
      <c r="H284" s="228" t="s">
        <v>19</v>
      </c>
      <c r="I284" s="230"/>
      <c r="J284" s="226"/>
      <c r="K284" s="226"/>
      <c r="L284" s="231"/>
      <c r="M284" s="232"/>
      <c r="N284" s="233"/>
      <c r="O284" s="233"/>
      <c r="P284" s="233"/>
      <c r="Q284" s="233"/>
      <c r="R284" s="233"/>
      <c r="S284" s="233"/>
      <c r="T284" s="234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5" t="s">
        <v>143</v>
      </c>
      <c r="AU284" s="235" t="s">
        <v>83</v>
      </c>
      <c r="AV284" s="13" t="s">
        <v>80</v>
      </c>
      <c r="AW284" s="13" t="s">
        <v>33</v>
      </c>
      <c r="AX284" s="13" t="s">
        <v>72</v>
      </c>
      <c r="AY284" s="235" t="s">
        <v>132</v>
      </c>
    </row>
    <row r="285" s="13" customFormat="1">
      <c r="A285" s="13"/>
      <c r="B285" s="225"/>
      <c r="C285" s="226"/>
      <c r="D285" s="227" t="s">
        <v>143</v>
      </c>
      <c r="E285" s="228" t="s">
        <v>19</v>
      </c>
      <c r="F285" s="229" t="s">
        <v>203</v>
      </c>
      <c r="G285" s="226"/>
      <c r="H285" s="228" t="s">
        <v>19</v>
      </c>
      <c r="I285" s="230"/>
      <c r="J285" s="226"/>
      <c r="K285" s="226"/>
      <c r="L285" s="231"/>
      <c r="M285" s="232"/>
      <c r="N285" s="233"/>
      <c r="O285" s="233"/>
      <c r="P285" s="233"/>
      <c r="Q285" s="233"/>
      <c r="R285" s="233"/>
      <c r="S285" s="233"/>
      <c r="T285" s="234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5" t="s">
        <v>143</v>
      </c>
      <c r="AU285" s="235" t="s">
        <v>83</v>
      </c>
      <c r="AV285" s="13" t="s">
        <v>80</v>
      </c>
      <c r="AW285" s="13" t="s">
        <v>33</v>
      </c>
      <c r="AX285" s="13" t="s">
        <v>72</v>
      </c>
      <c r="AY285" s="235" t="s">
        <v>132</v>
      </c>
    </row>
    <row r="286" s="14" customFormat="1">
      <c r="A286" s="14"/>
      <c r="B286" s="236"/>
      <c r="C286" s="237"/>
      <c r="D286" s="227" t="s">
        <v>143</v>
      </c>
      <c r="E286" s="238" t="s">
        <v>19</v>
      </c>
      <c r="F286" s="239" t="s">
        <v>217</v>
      </c>
      <c r="G286" s="237"/>
      <c r="H286" s="240">
        <v>175</v>
      </c>
      <c r="I286" s="241"/>
      <c r="J286" s="237"/>
      <c r="K286" s="237"/>
      <c r="L286" s="242"/>
      <c r="M286" s="243"/>
      <c r="N286" s="244"/>
      <c r="O286" s="244"/>
      <c r="P286" s="244"/>
      <c r="Q286" s="244"/>
      <c r="R286" s="244"/>
      <c r="S286" s="244"/>
      <c r="T286" s="245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6" t="s">
        <v>143</v>
      </c>
      <c r="AU286" s="246" t="s">
        <v>83</v>
      </c>
      <c r="AV286" s="14" t="s">
        <v>83</v>
      </c>
      <c r="AW286" s="14" t="s">
        <v>33</v>
      </c>
      <c r="AX286" s="14" t="s">
        <v>72</v>
      </c>
      <c r="AY286" s="246" t="s">
        <v>132</v>
      </c>
    </row>
    <row r="287" s="14" customFormat="1">
      <c r="A287" s="14"/>
      <c r="B287" s="236"/>
      <c r="C287" s="237"/>
      <c r="D287" s="227" t="s">
        <v>143</v>
      </c>
      <c r="E287" s="238" t="s">
        <v>19</v>
      </c>
      <c r="F287" s="239" t="s">
        <v>218</v>
      </c>
      <c r="G287" s="237"/>
      <c r="H287" s="240">
        <v>45</v>
      </c>
      <c r="I287" s="241"/>
      <c r="J287" s="237"/>
      <c r="K287" s="237"/>
      <c r="L287" s="242"/>
      <c r="M287" s="243"/>
      <c r="N287" s="244"/>
      <c r="O287" s="244"/>
      <c r="P287" s="244"/>
      <c r="Q287" s="244"/>
      <c r="R287" s="244"/>
      <c r="S287" s="244"/>
      <c r="T287" s="245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6" t="s">
        <v>143</v>
      </c>
      <c r="AU287" s="246" t="s">
        <v>83</v>
      </c>
      <c r="AV287" s="14" t="s">
        <v>83</v>
      </c>
      <c r="AW287" s="14" t="s">
        <v>33</v>
      </c>
      <c r="AX287" s="14" t="s">
        <v>72</v>
      </c>
      <c r="AY287" s="246" t="s">
        <v>132</v>
      </c>
    </row>
    <row r="288" s="14" customFormat="1">
      <c r="A288" s="14"/>
      <c r="B288" s="236"/>
      <c r="C288" s="237"/>
      <c r="D288" s="227" t="s">
        <v>143</v>
      </c>
      <c r="E288" s="238" t="s">
        <v>19</v>
      </c>
      <c r="F288" s="239" t="s">
        <v>219</v>
      </c>
      <c r="G288" s="237"/>
      <c r="H288" s="240">
        <v>25</v>
      </c>
      <c r="I288" s="241"/>
      <c r="J288" s="237"/>
      <c r="K288" s="237"/>
      <c r="L288" s="242"/>
      <c r="M288" s="243"/>
      <c r="N288" s="244"/>
      <c r="O288" s="244"/>
      <c r="P288" s="244"/>
      <c r="Q288" s="244"/>
      <c r="R288" s="244"/>
      <c r="S288" s="244"/>
      <c r="T288" s="245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46" t="s">
        <v>143</v>
      </c>
      <c r="AU288" s="246" t="s">
        <v>83</v>
      </c>
      <c r="AV288" s="14" t="s">
        <v>83</v>
      </c>
      <c r="AW288" s="14" t="s">
        <v>33</v>
      </c>
      <c r="AX288" s="14" t="s">
        <v>72</v>
      </c>
      <c r="AY288" s="246" t="s">
        <v>132</v>
      </c>
    </row>
    <row r="289" s="16" customFormat="1">
      <c r="A289" s="16"/>
      <c r="B289" s="258"/>
      <c r="C289" s="259"/>
      <c r="D289" s="227" t="s">
        <v>143</v>
      </c>
      <c r="E289" s="260" t="s">
        <v>19</v>
      </c>
      <c r="F289" s="261" t="s">
        <v>216</v>
      </c>
      <c r="G289" s="259"/>
      <c r="H289" s="262">
        <v>245</v>
      </c>
      <c r="I289" s="263"/>
      <c r="J289" s="259"/>
      <c r="K289" s="259"/>
      <c r="L289" s="264"/>
      <c r="M289" s="265"/>
      <c r="N289" s="266"/>
      <c r="O289" s="266"/>
      <c r="P289" s="266"/>
      <c r="Q289" s="266"/>
      <c r="R289" s="266"/>
      <c r="S289" s="266"/>
      <c r="T289" s="267"/>
      <c r="U289" s="16"/>
      <c r="V289" s="16"/>
      <c r="W289" s="16"/>
      <c r="X289" s="16"/>
      <c r="Y289" s="16"/>
      <c r="Z289" s="16"/>
      <c r="AA289" s="16"/>
      <c r="AB289" s="16"/>
      <c r="AC289" s="16"/>
      <c r="AD289" s="16"/>
      <c r="AE289" s="16"/>
      <c r="AT289" s="268" t="s">
        <v>143</v>
      </c>
      <c r="AU289" s="268" t="s">
        <v>83</v>
      </c>
      <c r="AV289" s="16" t="s">
        <v>157</v>
      </c>
      <c r="AW289" s="16" t="s">
        <v>33</v>
      </c>
      <c r="AX289" s="16" t="s">
        <v>72</v>
      </c>
      <c r="AY289" s="268" t="s">
        <v>132</v>
      </c>
    </row>
    <row r="290" s="13" customFormat="1">
      <c r="A290" s="13"/>
      <c r="B290" s="225"/>
      <c r="C290" s="226"/>
      <c r="D290" s="227" t="s">
        <v>143</v>
      </c>
      <c r="E290" s="228" t="s">
        <v>19</v>
      </c>
      <c r="F290" s="229" t="s">
        <v>207</v>
      </c>
      <c r="G290" s="226"/>
      <c r="H290" s="228" t="s">
        <v>19</v>
      </c>
      <c r="I290" s="230"/>
      <c r="J290" s="226"/>
      <c r="K290" s="226"/>
      <c r="L290" s="231"/>
      <c r="M290" s="232"/>
      <c r="N290" s="233"/>
      <c r="O290" s="233"/>
      <c r="P290" s="233"/>
      <c r="Q290" s="233"/>
      <c r="R290" s="233"/>
      <c r="S290" s="233"/>
      <c r="T290" s="234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5" t="s">
        <v>143</v>
      </c>
      <c r="AU290" s="235" t="s">
        <v>83</v>
      </c>
      <c r="AV290" s="13" t="s">
        <v>80</v>
      </c>
      <c r="AW290" s="13" t="s">
        <v>33</v>
      </c>
      <c r="AX290" s="13" t="s">
        <v>72</v>
      </c>
      <c r="AY290" s="235" t="s">
        <v>132</v>
      </c>
    </row>
    <row r="291" s="15" customFormat="1">
      <c r="A291" s="15"/>
      <c r="B291" s="247"/>
      <c r="C291" s="248"/>
      <c r="D291" s="227" t="s">
        <v>143</v>
      </c>
      <c r="E291" s="249" t="s">
        <v>19</v>
      </c>
      <c r="F291" s="250" t="s">
        <v>148</v>
      </c>
      <c r="G291" s="248"/>
      <c r="H291" s="251">
        <v>2757.5</v>
      </c>
      <c r="I291" s="252"/>
      <c r="J291" s="248"/>
      <c r="K291" s="248"/>
      <c r="L291" s="253"/>
      <c r="M291" s="254"/>
      <c r="N291" s="255"/>
      <c r="O291" s="255"/>
      <c r="P291" s="255"/>
      <c r="Q291" s="255"/>
      <c r="R291" s="255"/>
      <c r="S291" s="255"/>
      <c r="T291" s="256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57" t="s">
        <v>143</v>
      </c>
      <c r="AU291" s="257" t="s">
        <v>83</v>
      </c>
      <c r="AV291" s="15" t="s">
        <v>139</v>
      </c>
      <c r="AW291" s="15" t="s">
        <v>33</v>
      </c>
      <c r="AX291" s="15" t="s">
        <v>80</v>
      </c>
      <c r="AY291" s="257" t="s">
        <v>132</v>
      </c>
    </row>
    <row r="292" s="2" customFormat="1" ht="24.15" customHeight="1">
      <c r="A292" s="41"/>
      <c r="B292" s="42"/>
      <c r="C292" s="207" t="s">
        <v>324</v>
      </c>
      <c r="D292" s="207" t="s">
        <v>134</v>
      </c>
      <c r="E292" s="208" t="s">
        <v>325</v>
      </c>
      <c r="F292" s="209" t="s">
        <v>326</v>
      </c>
      <c r="G292" s="210" t="s">
        <v>200</v>
      </c>
      <c r="H292" s="211">
        <v>96</v>
      </c>
      <c r="I292" s="212"/>
      <c r="J292" s="213">
        <f>ROUND(I292*H292,2)</f>
        <v>0</v>
      </c>
      <c r="K292" s="209" t="s">
        <v>138</v>
      </c>
      <c r="L292" s="47"/>
      <c r="M292" s="214" t="s">
        <v>19</v>
      </c>
      <c r="N292" s="215" t="s">
        <v>43</v>
      </c>
      <c r="O292" s="87"/>
      <c r="P292" s="216">
        <f>O292*H292</f>
        <v>0</v>
      </c>
      <c r="Q292" s="216">
        <v>0</v>
      </c>
      <c r="R292" s="216">
        <f>Q292*H292</f>
        <v>0</v>
      </c>
      <c r="S292" s="216">
        <v>0</v>
      </c>
      <c r="T292" s="217">
        <f>S292*H292</f>
        <v>0</v>
      </c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R292" s="218" t="s">
        <v>139</v>
      </c>
      <c r="AT292" s="218" t="s">
        <v>134</v>
      </c>
      <c r="AU292" s="218" t="s">
        <v>83</v>
      </c>
      <c r="AY292" s="20" t="s">
        <v>132</v>
      </c>
      <c r="BE292" s="219">
        <f>IF(N292="základní",J292,0)</f>
        <v>0</v>
      </c>
      <c r="BF292" s="219">
        <f>IF(N292="snížená",J292,0)</f>
        <v>0</v>
      </c>
      <c r="BG292" s="219">
        <f>IF(N292="zákl. přenesená",J292,0)</f>
        <v>0</v>
      </c>
      <c r="BH292" s="219">
        <f>IF(N292="sníž. přenesená",J292,0)</f>
        <v>0</v>
      </c>
      <c r="BI292" s="219">
        <f>IF(N292="nulová",J292,0)</f>
        <v>0</v>
      </c>
      <c r="BJ292" s="20" t="s">
        <v>80</v>
      </c>
      <c r="BK292" s="219">
        <f>ROUND(I292*H292,2)</f>
        <v>0</v>
      </c>
      <c r="BL292" s="20" t="s">
        <v>139</v>
      </c>
      <c r="BM292" s="218" t="s">
        <v>327</v>
      </c>
    </row>
    <row r="293" s="2" customFormat="1">
      <c r="A293" s="41"/>
      <c r="B293" s="42"/>
      <c r="C293" s="43"/>
      <c r="D293" s="220" t="s">
        <v>141</v>
      </c>
      <c r="E293" s="43"/>
      <c r="F293" s="221" t="s">
        <v>328</v>
      </c>
      <c r="G293" s="43"/>
      <c r="H293" s="43"/>
      <c r="I293" s="222"/>
      <c r="J293" s="43"/>
      <c r="K293" s="43"/>
      <c r="L293" s="47"/>
      <c r="M293" s="223"/>
      <c r="N293" s="224"/>
      <c r="O293" s="87"/>
      <c r="P293" s="87"/>
      <c r="Q293" s="87"/>
      <c r="R293" s="87"/>
      <c r="S293" s="87"/>
      <c r="T293" s="88"/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T293" s="20" t="s">
        <v>141</v>
      </c>
      <c r="AU293" s="20" t="s">
        <v>83</v>
      </c>
    </row>
    <row r="294" s="14" customFormat="1">
      <c r="A294" s="14"/>
      <c r="B294" s="236"/>
      <c r="C294" s="237"/>
      <c r="D294" s="227" t="s">
        <v>143</v>
      </c>
      <c r="E294" s="238" t="s">
        <v>19</v>
      </c>
      <c r="F294" s="239" t="s">
        <v>329</v>
      </c>
      <c r="G294" s="237"/>
      <c r="H294" s="240">
        <v>6.5</v>
      </c>
      <c r="I294" s="241"/>
      <c r="J294" s="237"/>
      <c r="K294" s="237"/>
      <c r="L294" s="242"/>
      <c r="M294" s="243"/>
      <c r="N294" s="244"/>
      <c r="O294" s="244"/>
      <c r="P294" s="244"/>
      <c r="Q294" s="244"/>
      <c r="R294" s="244"/>
      <c r="S294" s="244"/>
      <c r="T294" s="245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6" t="s">
        <v>143</v>
      </c>
      <c r="AU294" s="246" t="s">
        <v>83</v>
      </c>
      <c r="AV294" s="14" t="s">
        <v>83</v>
      </c>
      <c r="AW294" s="14" t="s">
        <v>33</v>
      </c>
      <c r="AX294" s="14" t="s">
        <v>72</v>
      </c>
      <c r="AY294" s="246" t="s">
        <v>132</v>
      </c>
    </row>
    <row r="295" s="14" customFormat="1">
      <c r="A295" s="14"/>
      <c r="B295" s="236"/>
      <c r="C295" s="237"/>
      <c r="D295" s="227" t="s">
        <v>143</v>
      </c>
      <c r="E295" s="238" t="s">
        <v>19</v>
      </c>
      <c r="F295" s="239" t="s">
        <v>330</v>
      </c>
      <c r="G295" s="237"/>
      <c r="H295" s="240">
        <v>17</v>
      </c>
      <c r="I295" s="241"/>
      <c r="J295" s="237"/>
      <c r="K295" s="237"/>
      <c r="L295" s="242"/>
      <c r="M295" s="243"/>
      <c r="N295" s="244"/>
      <c r="O295" s="244"/>
      <c r="P295" s="244"/>
      <c r="Q295" s="244"/>
      <c r="R295" s="244"/>
      <c r="S295" s="244"/>
      <c r="T295" s="245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46" t="s">
        <v>143</v>
      </c>
      <c r="AU295" s="246" t="s">
        <v>83</v>
      </c>
      <c r="AV295" s="14" t="s">
        <v>83</v>
      </c>
      <c r="AW295" s="14" t="s">
        <v>33</v>
      </c>
      <c r="AX295" s="14" t="s">
        <v>72</v>
      </c>
      <c r="AY295" s="246" t="s">
        <v>132</v>
      </c>
    </row>
    <row r="296" s="14" customFormat="1">
      <c r="A296" s="14"/>
      <c r="B296" s="236"/>
      <c r="C296" s="237"/>
      <c r="D296" s="227" t="s">
        <v>143</v>
      </c>
      <c r="E296" s="238" t="s">
        <v>19</v>
      </c>
      <c r="F296" s="239" t="s">
        <v>331</v>
      </c>
      <c r="G296" s="237"/>
      <c r="H296" s="240">
        <v>13</v>
      </c>
      <c r="I296" s="241"/>
      <c r="J296" s="237"/>
      <c r="K296" s="237"/>
      <c r="L296" s="242"/>
      <c r="M296" s="243"/>
      <c r="N296" s="244"/>
      <c r="O296" s="244"/>
      <c r="P296" s="244"/>
      <c r="Q296" s="244"/>
      <c r="R296" s="244"/>
      <c r="S296" s="244"/>
      <c r="T296" s="245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6" t="s">
        <v>143</v>
      </c>
      <c r="AU296" s="246" t="s">
        <v>83</v>
      </c>
      <c r="AV296" s="14" t="s">
        <v>83</v>
      </c>
      <c r="AW296" s="14" t="s">
        <v>33</v>
      </c>
      <c r="AX296" s="14" t="s">
        <v>72</v>
      </c>
      <c r="AY296" s="246" t="s">
        <v>132</v>
      </c>
    </row>
    <row r="297" s="14" customFormat="1">
      <c r="A297" s="14"/>
      <c r="B297" s="236"/>
      <c r="C297" s="237"/>
      <c r="D297" s="227" t="s">
        <v>143</v>
      </c>
      <c r="E297" s="238" t="s">
        <v>19</v>
      </c>
      <c r="F297" s="239" t="s">
        <v>332</v>
      </c>
      <c r="G297" s="237"/>
      <c r="H297" s="240">
        <v>13.5</v>
      </c>
      <c r="I297" s="241"/>
      <c r="J297" s="237"/>
      <c r="K297" s="237"/>
      <c r="L297" s="242"/>
      <c r="M297" s="243"/>
      <c r="N297" s="244"/>
      <c r="O297" s="244"/>
      <c r="P297" s="244"/>
      <c r="Q297" s="244"/>
      <c r="R297" s="244"/>
      <c r="S297" s="244"/>
      <c r="T297" s="245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46" t="s">
        <v>143</v>
      </c>
      <c r="AU297" s="246" t="s">
        <v>83</v>
      </c>
      <c r="AV297" s="14" t="s">
        <v>83</v>
      </c>
      <c r="AW297" s="14" t="s">
        <v>33</v>
      </c>
      <c r="AX297" s="14" t="s">
        <v>72</v>
      </c>
      <c r="AY297" s="246" t="s">
        <v>132</v>
      </c>
    </row>
    <row r="298" s="14" customFormat="1">
      <c r="A298" s="14"/>
      <c r="B298" s="236"/>
      <c r="C298" s="237"/>
      <c r="D298" s="227" t="s">
        <v>143</v>
      </c>
      <c r="E298" s="238" t="s">
        <v>19</v>
      </c>
      <c r="F298" s="239" t="s">
        <v>333</v>
      </c>
      <c r="G298" s="237"/>
      <c r="H298" s="240">
        <v>7</v>
      </c>
      <c r="I298" s="241"/>
      <c r="J298" s="237"/>
      <c r="K298" s="237"/>
      <c r="L298" s="242"/>
      <c r="M298" s="243"/>
      <c r="N298" s="244"/>
      <c r="O298" s="244"/>
      <c r="P298" s="244"/>
      <c r="Q298" s="244"/>
      <c r="R298" s="244"/>
      <c r="S298" s="244"/>
      <c r="T298" s="245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6" t="s">
        <v>143</v>
      </c>
      <c r="AU298" s="246" t="s">
        <v>83</v>
      </c>
      <c r="AV298" s="14" t="s">
        <v>83</v>
      </c>
      <c r="AW298" s="14" t="s">
        <v>33</v>
      </c>
      <c r="AX298" s="14" t="s">
        <v>72</v>
      </c>
      <c r="AY298" s="246" t="s">
        <v>132</v>
      </c>
    </row>
    <row r="299" s="14" customFormat="1">
      <c r="A299" s="14"/>
      <c r="B299" s="236"/>
      <c r="C299" s="237"/>
      <c r="D299" s="227" t="s">
        <v>143</v>
      </c>
      <c r="E299" s="238" t="s">
        <v>19</v>
      </c>
      <c r="F299" s="239" t="s">
        <v>334</v>
      </c>
      <c r="G299" s="237"/>
      <c r="H299" s="240">
        <v>7</v>
      </c>
      <c r="I299" s="241"/>
      <c r="J299" s="237"/>
      <c r="K299" s="237"/>
      <c r="L299" s="242"/>
      <c r="M299" s="243"/>
      <c r="N299" s="244"/>
      <c r="O299" s="244"/>
      <c r="P299" s="244"/>
      <c r="Q299" s="244"/>
      <c r="R299" s="244"/>
      <c r="S299" s="244"/>
      <c r="T299" s="245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46" t="s">
        <v>143</v>
      </c>
      <c r="AU299" s="246" t="s">
        <v>83</v>
      </c>
      <c r="AV299" s="14" t="s">
        <v>83</v>
      </c>
      <c r="AW299" s="14" t="s">
        <v>33</v>
      </c>
      <c r="AX299" s="14" t="s">
        <v>72</v>
      </c>
      <c r="AY299" s="246" t="s">
        <v>132</v>
      </c>
    </row>
    <row r="300" s="14" customFormat="1">
      <c r="A300" s="14"/>
      <c r="B300" s="236"/>
      <c r="C300" s="237"/>
      <c r="D300" s="227" t="s">
        <v>143</v>
      </c>
      <c r="E300" s="238" t="s">
        <v>19</v>
      </c>
      <c r="F300" s="239" t="s">
        <v>335</v>
      </c>
      <c r="G300" s="237"/>
      <c r="H300" s="240">
        <v>14</v>
      </c>
      <c r="I300" s="241"/>
      <c r="J300" s="237"/>
      <c r="K300" s="237"/>
      <c r="L300" s="242"/>
      <c r="M300" s="243"/>
      <c r="N300" s="244"/>
      <c r="O300" s="244"/>
      <c r="P300" s="244"/>
      <c r="Q300" s="244"/>
      <c r="R300" s="244"/>
      <c r="S300" s="244"/>
      <c r="T300" s="245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46" t="s">
        <v>143</v>
      </c>
      <c r="AU300" s="246" t="s">
        <v>83</v>
      </c>
      <c r="AV300" s="14" t="s">
        <v>83</v>
      </c>
      <c r="AW300" s="14" t="s">
        <v>33</v>
      </c>
      <c r="AX300" s="14" t="s">
        <v>72</v>
      </c>
      <c r="AY300" s="246" t="s">
        <v>132</v>
      </c>
    </row>
    <row r="301" s="14" customFormat="1">
      <c r="A301" s="14"/>
      <c r="B301" s="236"/>
      <c r="C301" s="237"/>
      <c r="D301" s="227" t="s">
        <v>143</v>
      </c>
      <c r="E301" s="238" t="s">
        <v>19</v>
      </c>
      <c r="F301" s="239" t="s">
        <v>336</v>
      </c>
      <c r="G301" s="237"/>
      <c r="H301" s="240">
        <v>6</v>
      </c>
      <c r="I301" s="241"/>
      <c r="J301" s="237"/>
      <c r="K301" s="237"/>
      <c r="L301" s="242"/>
      <c r="M301" s="243"/>
      <c r="N301" s="244"/>
      <c r="O301" s="244"/>
      <c r="P301" s="244"/>
      <c r="Q301" s="244"/>
      <c r="R301" s="244"/>
      <c r="S301" s="244"/>
      <c r="T301" s="245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6" t="s">
        <v>143</v>
      </c>
      <c r="AU301" s="246" t="s">
        <v>83</v>
      </c>
      <c r="AV301" s="14" t="s">
        <v>83</v>
      </c>
      <c r="AW301" s="14" t="s">
        <v>33</v>
      </c>
      <c r="AX301" s="14" t="s">
        <v>72</v>
      </c>
      <c r="AY301" s="246" t="s">
        <v>132</v>
      </c>
    </row>
    <row r="302" s="14" customFormat="1">
      <c r="A302" s="14"/>
      <c r="B302" s="236"/>
      <c r="C302" s="237"/>
      <c r="D302" s="227" t="s">
        <v>143</v>
      </c>
      <c r="E302" s="238" t="s">
        <v>19</v>
      </c>
      <c r="F302" s="239" t="s">
        <v>337</v>
      </c>
      <c r="G302" s="237"/>
      <c r="H302" s="240">
        <v>6</v>
      </c>
      <c r="I302" s="241"/>
      <c r="J302" s="237"/>
      <c r="K302" s="237"/>
      <c r="L302" s="242"/>
      <c r="M302" s="243"/>
      <c r="N302" s="244"/>
      <c r="O302" s="244"/>
      <c r="P302" s="244"/>
      <c r="Q302" s="244"/>
      <c r="R302" s="244"/>
      <c r="S302" s="244"/>
      <c r="T302" s="245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6" t="s">
        <v>143</v>
      </c>
      <c r="AU302" s="246" t="s">
        <v>83</v>
      </c>
      <c r="AV302" s="14" t="s">
        <v>83</v>
      </c>
      <c r="AW302" s="14" t="s">
        <v>33</v>
      </c>
      <c r="AX302" s="14" t="s">
        <v>72</v>
      </c>
      <c r="AY302" s="246" t="s">
        <v>132</v>
      </c>
    </row>
    <row r="303" s="14" customFormat="1">
      <c r="A303" s="14"/>
      <c r="B303" s="236"/>
      <c r="C303" s="237"/>
      <c r="D303" s="227" t="s">
        <v>143</v>
      </c>
      <c r="E303" s="238" t="s">
        <v>19</v>
      </c>
      <c r="F303" s="239" t="s">
        <v>338</v>
      </c>
      <c r="G303" s="237"/>
      <c r="H303" s="240">
        <v>6</v>
      </c>
      <c r="I303" s="241"/>
      <c r="J303" s="237"/>
      <c r="K303" s="237"/>
      <c r="L303" s="242"/>
      <c r="M303" s="243"/>
      <c r="N303" s="244"/>
      <c r="O303" s="244"/>
      <c r="P303" s="244"/>
      <c r="Q303" s="244"/>
      <c r="R303" s="244"/>
      <c r="S303" s="244"/>
      <c r="T303" s="245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46" t="s">
        <v>143</v>
      </c>
      <c r="AU303" s="246" t="s">
        <v>83</v>
      </c>
      <c r="AV303" s="14" t="s">
        <v>83</v>
      </c>
      <c r="AW303" s="14" t="s">
        <v>33</v>
      </c>
      <c r="AX303" s="14" t="s">
        <v>72</v>
      </c>
      <c r="AY303" s="246" t="s">
        <v>132</v>
      </c>
    </row>
    <row r="304" s="15" customFormat="1">
      <c r="A304" s="15"/>
      <c r="B304" s="247"/>
      <c r="C304" s="248"/>
      <c r="D304" s="227" t="s">
        <v>143</v>
      </c>
      <c r="E304" s="249" t="s">
        <v>19</v>
      </c>
      <c r="F304" s="250" t="s">
        <v>148</v>
      </c>
      <c r="G304" s="248"/>
      <c r="H304" s="251">
        <v>96</v>
      </c>
      <c r="I304" s="252"/>
      <c r="J304" s="248"/>
      <c r="K304" s="248"/>
      <c r="L304" s="253"/>
      <c r="M304" s="254"/>
      <c r="N304" s="255"/>
      <c r="O304" s="255"/>
      <c r="P304" s="255"/>
      <c r="Q304" s="255"/>
      <c r="R304" s="255"/>
      <c r="S304" s="255"/>
      <c r="T304" s="256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57" t="s">
        <v>143</v>
      </c>
      <c r="AU304" s="257" t="s">
        <v>83</v>
      </c>
      <c r="AV304" s="15" t="s">
        <v>139</v>
      </c>
      <c r="AW304" s="15" t="s">
        <v>33</v>
      </c>
      <c r="AX304" s="15" t="s">
        <v>80</v>
      </c>
      <c r="AY304" s="257" t="s">
        <v>132</v>
      </c>
    </row>
    <row r="305" s="2" customFormat="1" ht="33" customHeight="1">
      <c r="A305" s="41"/>
      <c r="B305" s="42"/>
      <c r="C305" s="207" t="s">
        <v>339</v>
      </c>
      <c r="D305" s="207" t="s">
        <v>134</v>
      </c>
      <c r="E305" s="208" t="s">
        <v>340</v>
      </c>
      <c r="F305" s="209" t="s">
        <v>341</v>
      </c>
      <c r="G305" s="210" t="s">
        <v>200</v>
      </c>
      <c r="H305" s="211">
        <v>96</v>
      </c>
      <c r="I305" s="212"/>
      <c r="J305" s="213">
        <f>ROUND(I305*H305,2)</f>
        <v>0</v>
      </c>
      <c r="K305" s="209" t="s">
        <v>138</v>
      </c>
      <c r="L305" s="47"/>
      <c r="M305" s="214" t="s">
        <v>19</v>
      </c>
      <c r="N305" s="215" t="s">
        <v>43</v>
      </c>
      <c r="O305" s="87"/>
      <c r="P305" s="216">
        <f>O305*H305</f>
        <v>0</v>
      </c>
      <c r="Q305" s="216">
        <v>0.00060999999999999997</v>
      </c>
      <c r="R305" s="216">
        <f>Q305*H305</f>
        <v>0.058560000000000001</v>
      </c>
      <c r="S305" s="216">
        <v>0</v>
      </c>
      <c r="T305" s="217">
        <f>S305*H305</f>
        <v>0</v>
      </c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R305" s="218" t="s">
        <v>139</v>
      </c>
      <c r="AT305" s="218" t="s">
        <v>134</v>
      </c>
      <c r="AU305" s="218" t="s">
        <v>83</v>
      </c>
      <c r="AY305" s="20" t="s">
        <v>132</v>
      </c>
      <c r="BE305" s="219">
        <f>IF(N305="základní",J305,0)</f>
        <v>0</v>
      </c>
      <c r="BF305" s="219">
        <f>IF(N305="snížená",J305,0)</f>
        <v>0</v>
      </c>
      <c r="BG305" s="219">
        <f>IF(N305="zákl. přenesená",J305,0)</f>
        <v>0</v>
      </c>
      <c r="BH305" s="219">
        <f>IF(N305="sníž. přenesená",J305,0)</f>
        <v>0</v>
      </c>
      <c r="BI305" s="219">
        <f>IF(N305="nulová",J305,0)</f>
        <v>0</v>
      </c>
      <c r="BJ305" s="20" t="s">
        <v>80</v>
      </c>
      <c r="BK305" s="219">
        <f>ROUND(I305*H305,2)</f>
        <v>0</v>
      </c>
      <c r="BL305" s="20" t="s">
        <v>139</v>
      </c>
      <c r="BM305" s="218" t="s">
        <v>342</v>
      </c>
    </row>
    <row r="306" s="2" customFormat="1">
      <c r="A306" s="41"/>
      <c r="B306" s="42"/>
      <c r="C306" s="43"/>
      <c r="D306" s="220" t="s">
        <v>141</v>
      </c>
      <c r="E306" s="43"/>
      <c r="F306" s="221" t="s">
        <v>343</v>
      </c>
      <c r="G306" s="43"/>
      <c r="H306" s="43"/>
      <c r="I306" s="222"/>
      <c r="J306" s="43"/>
      <c r="K306" s="43"/>
      <c r="L306" s="47"/>
      <c r="M306" s="223"/>
      <c r="N306" s="224"/>
      <c r="O306" s="87"/>
      <c r="P306" s="87"/>
      <c r="Q306" s="87"/>
      <c r="R306" s="87"/>
      <c r="S306" s="87"/>
      <c r="T306" s="88"/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T306" s="20" t="s">
        <v>141</v>
      </c>
      <c r="AU306" s="20" t="s">
        <v>83</v>
      </c>
    </row>
    <row r="307" s="14" customFormat="1">
      <c r="A307" s="14"/>
      <c r="B307" s="236"/>
      <c r="C307" s="237"/>
      <c r="D307" s="227" t="s">
        <v>143</v>
      </c>
      <c r="E307" s="238" t="s">
        <v>19</v>
      </c>
      <c r="F307" s="239" t="s">
        <v>329</v>
      </c>
      <c r="G307" s="237"/>
      <c r="H307" s="240">
        <v>6.5</v>
      </c>
      <c r="I307" s="241"/>
      <c r="J307" s="237"/>
      <c r="K307" s="237"/>
      <c r="L307" s="242"/>
      <c r="M307" s="243"/>
      <c r="N307" s="244"/>
      <c r="O307" s="244"/>
      <c r="P307" s="244"/>
      <c r="Q307" s="244"/>
      <c r="R307" s="244"/>
      <c r="S307" s="244"/>
      <c r="T307" s="245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46" t="s">
        <v>143</v>
      </c>
      <c r="AU307" s="246" t="s">
        <v>83</v>
      </c>
      <c r="AV307" s="14" t="s">
        <v>83</v>
      </c>
      <c r="AW307" s="14" t="s">
        <v>33</v>
      </c>
      <c r="AX307" s="14" t="s">
        <v>72</v>
      </c>
      <c r="AY307" s="246" t="s">
        <v>132</v>
      </c>
    </row>
    <row r="308" s="14" customFormat="1">
      <c r="A308" s="14"/>
      <c r="B308" s="236"/>
      <c r="C308" s="237"/>
      <c r="D308" s="227" t="s">
        <v>143</v>
      </c>
      <c r="E308" s="238" t="s">
        <v>19</v>
      </c>
      <c r="F308" s="239" t="s">
        <v>330</v>
      </c>
      <c r="G308" s="237"/>
      <c r="H308" s="240">
        <v>17</v>
      </c>
      <c r="I308" s="241"/>
      <c r="J308" s="237"/>
      <c r="K308" s="237"/>
      <c r="L308" s="242"/>
      <c r="M308" s="243"/>
      <c r="N308" s="244"/>
      <c r="O308" s="244"/>
      <c r="P308" s="244"/>
      <c r="Q308" s="244"/>
      <c r="R308" s="244"/>
      <c r="S308" s="244"/>
      <c r="T308" s="245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46" t="s">
        <v>143</v>
      </c>
      <c r="AU308" s="246" t="s">
        <v>83</v>
      </c>
      <c r="AV308" s="14" t="s">
        <v>83</v>
      </c>
      <c r="AW308" s="14" t="s">
        <v>33</v>
      </c>
      <c r="AX308" s="14" t="s">
        <v>72</v>
      </c>
      <c r="AY308" s="246" t="s">
        <v>132</v>
      </c>
    </row>
    <row r="309" s="14" customFormat="1">
      <c r="A309" s="14"/>
      <c r="B309" s="236"/>
      <c r="C309" s="237"/>
      <c r="D309" s="227" t="s">
        <v>143</v>
      </c>
      <c r="E309" s="238" t="s">
        <v>19</v>
      </c>
      <c r="F309" s="239" t="s">
        <v>331</v>
      </c>
      <c r="G309" s="237"/>
      <c r="H309" s="240">
        <v>13</v>
      </c>
      <c r="I309" s="241"/>
      <c r="J309" s="237"/>
      <c r="K309" s="237"/>
      <c r="L309" s="242"/>
      <c r="M309" s="243"/>
      <c r="N309" s="244"/>
      <c r="O309" s="244"/>
      <c r="P309" s="244"/>
      <c r="Q309" s="244"/>
      <c r="R309" s="244"/>
      <c r="S309" s="244"/>
      <c r="T309" s="245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46" t="s">
        <v>143</v>
      </c>
      <c r="AU309" s="246" t="s">
        <v>83</v>
      </c>
      <c r="AV309" s="14" t="s">
        <v>83</v>
      </c>
      <c r="AW309" s="14" t="s">
        <v>33</v>
      </c>
      <c r="AX309" s="14" t="s">
        <v>72</v>
      </c>
      <c r="AY309" s="246" t="s">
        <v>132</v>
      </c>
    </row>
    <row r="310" s="14" customFormat="1">
      <c r="A310" s="14"/>
      <c r="B310" s="236"/>
      <c r="C310" s="237"/>
      <c r="D310" s="227" t="s">
        <v>143</v>
      </c>
      <c r="E310" s="238" t="s">
        <v>19</v>
      </c>
      <c r="F310" s="239" t="s">
        <v>332</v>
      </c>
      <c r="G310" s="237"/>
      <c r="H310" s="240">
        <v>13.5</v>
      </c>
      <c r="I310" s="241"/>
      <c r="J310" s="237"/>
      <c r="K310" s="237"/>
      <c r="L310" s="242"/>
      <c r="M310" s="243"/>
      <c r="N310" s="244"/>
      <c r="O310" s="244"/>
      <c r="P310" s="244"/>
      <c r="Q310" s="244"/>
      <c r="R310" s="244"/>
      <c r="S310" s="244"/>
      <c r="T310" s="245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46" t="s">
        <v>143</v>
      </c>
      <c r="AU310" s="246" t="s">
        <v>83</v>
      </c>
      <c r="AV310" s="14" t="s">
        <v>83</v>
      </c>
      <c r="AW310" s="14" t="s">
        <v>33</v>
      </c>
      <c r="AX310" s="14" t="s">
        <v>72</v>
      </c>
      <c r="AY310" s="246" t="s">
        <v>132</v>
      </c>
    </row>
    <row r="311" s="14" customFormat="1">
      <c r="A311" s="14"/>
      <c r="B311" s="236"/>
      <c r="C311" s="237"/>
      <c r="D311" s="227" t="s">
        <v>143</v>
      </c>
      <c r="E311" s="238" t="s">
        <v>19</v>
      </c>
      <c r="F311" s="239" t="s">
        <v>333</v>
      </c>
      <c r="G311" s="237"/>
      <c r="H311" s="240">
        <v>7</v>
      </c>
      <c r="I311" s="241"/>
      <c r="J311" s="237"/>
      <c r="K311" s="237"/>
      <c r="L311" s="242"/>
      <c r="M311" s="243"/>
      <c r="N311" s="244"/>
      <c r="O311" s="244"/>
      <c r="P311" s="244"/>
      <c r="Q311" s="244"/>
      <c r="R311" s="244"/>
      <c r="S311" s="244"/>
      <c r="T311" s="245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6" t="s">
        <v>143</v>
      </c>
      <c r="AU311" s="246" t="s">
        <v>83</v>
      </c>
      <c r="AV311" s="14" t="s">
        <v>83</v>
      </c>
      <c r="AW311" s="14" t="s">
        <v>33</v>
      </c>
      <c r="AX311" s="14" t="s">
        <v>72</v>
      </c>
      <c r="AY311" s="246" t="s">
        <v>132</v>
      </c>
    </row>
    <row r="312" s="14" customFormat="1">
      <c r="A312" s="14"/>
      <c r="B312" s="236"/>
      <c r="C312" s="237"/>
      <c r="D312" s="227" t="s">
        <v>143</v>
      </c>
      <c r="E312" s="238" t="s">
        <v>19</v>
      </c>
      <c r="F312" s="239" t="s">
        <v>334</v>
      </c>
      <c r="G312" s="237"/>
      <c r="H312" s="240">
        <v>7</v>
      </c>
      <c r="I312" s="241"/>
      <c r="J312" s="237"/>
      <c r="K312" s="237"/>
      <c r="L312" s="242"/>
      <c r="M312" s="243"/>
      <c r="N312" s="244"/>
      <c r="O312" s="244"/>
      <c r="P312" s="244"/>
      <c r="Q312" s="244"/>
      <c r="R312" s="244"/>
      <c r="S312" s="244"/>
      <c r="T312" s="245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46" t="s">
        <v>143</v>
      </c>
      <c r="AU312" s="246" t="s">
        <v>83</v>
      </c>
      <c r="AV312" s="14" t="s">
        <v>83</v>
      </c>
      <c r="AW312" s="14" t="s">
        <v>33</v>
      </c>
      <c r="AX312" s="14" t="s">
        <v>72</v>
      </c>
      <c r="AY312" s="246" t="s">
        <v>132</v>
      </c>
    </row>
    <row r="313" s="14" customFormat="1">
      <c r="A313" s="14"/>
      <c r="B313" s="236"/>
      <c r="C313" s="237"/>
      <c r="D313" s="227" t="s">
        <v>143</v>
      </c>
      <c r="E313" s="238" t="s">
        <v>19</v>
      </c>
      <c r="F313" s="239" t="s">
        <v>335</v>
      </c>
      <c r="G313" s="237"/>
      <c r="H313" s="240">
        <v>14</v>
      </c>
      <c r="I313" s="241"/>
      <c r="J313" s="237"/>
      <c r="K313" s="237"/>
      <c r="L313" s="242"/>
      <c r="M313" s="243"/>
      <c r="N313" s="244"/>
      <c r="O313" s="244"/>
      <c r="P313" s="244"/>
      <c r="Q313" s="244"/>
      <c r="R313" s="244"/>
      <c r="S313" s="244"/>
      <c r="T313" s="245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46" t="s">
        <v>143</v>
      </c>
      <c r="AU313" s="246" t="s">
        <v>83</v>
      </c>
      <c r="AV313" s="14" t="s">
        <v>83</v>
      </c>
      <c r="AW313" s="14" t="s">
        <v>33</v>
      </c>
      <c r="AX313" s="14" t="s">
        <v>72</v>
      </c>
      <c r="AY313" s="246" t="s">
        <v>132</v>
      </c>
    </row>
    <row r="314" s="14" customFormat="1">
      <c r="A314" s="14"/>
      <c r="B314" s="236"/>
      <c r="C314" s="237"/>
      <c r="D314" s="227" t="s">
        <v>143</v>
      </c>
      <c r="E314" s="238" t="s">
        <v>19</v>
      </c>
      <c r="F314" s="239" t="s">
        <v>336</v>
      </c>
      <c r="G314" s="237"/>
      <c r="H314" s="240">
        <v>6</v>
      </c>
      <c r="I314" s="241"/>
      <c r="J314" s="237"/>
      <c r="K314" s="237"/>
      <c r="L314" s="242"/>
      <c r="M314" s="243"/>
      <c r="N314" s="244"/>
      <c r="O314" s="244"/>
      <c r="P314" s="244"/>
      <c r="Q314" s="244"/>
      <c r="R314" s="244"/>
      <c r="S314" s="244"/>
      <c r="T314" s="245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46" t="s">
        <v>143</v>
      </c>
      <c r="AU314" s="246" t="s">
        <v>83</v>
      </c>
      <c r="AV314" s="14" t="s">
        <v>83</v>
      </c>
      <c r="AW314" s="14" t="s">
        <v>33</v>
      </c>
      <c r="AX314" s="14" t="s">
        <v>72</v>
      </c>
      <c r="AY314" s="246" t="s">
        <v>132</v>
      </c>
    </row>
    <row r="315" s="14" customFormat="1">
      <c r="A315" s="14"/>
      <c r="B315" s="236"/>
      <c r="C315" s="237"/>
      <c r="D315" s="227" t="s">
        <v>143</v>
      </c>
      <c r="E315" s="238" t="s">
        <v>19</v>
      </c>
      <c r="F315" s="239" t="s">
        <v>337</v>
      </c>
      <c r="G315" s="237"/>
      <c r="H315" s="240">
        <v>6</v>
      </c>
      <c r="I315" s="241"/>
      <c r="J315" s="237"/>
      <c r="K315" s="237"/>
      <c r="L315" s="242"/>
      <c r="M315" s="243"/>
      <c r="N315" s="244"/>
      <c r="O315" s="244"/>
      <c r="P315" s="244"/>
      <c r="Q315" s="244"/>
      <c r="R315" s="244"/>
      <c r="S315" s="244"/>
      <c r="T315" s="245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46" t="s">
        <v>143</v>
      </c>
      <c r="AU315" s="246" t="s">
        <v>83</v>
      </c>
      <c r="AV315" s="14" t="s">
        <v>83</v>
      </c>
      <c r="AW315" s="14" t="s">
        <v>33</v>
      </c>
      <c r="AX315" s="14" t="s">
        <v>72</v>
      </c>
      <c r="AY315" s="246" t="s">
        <v>132</v>
      </c>
    </row>
    <row r="316" s="14" customFormat="1">
      <c r="A316" s="14"/>
      <c r="B316" s="236"/>
      <c r="C316" s="237"/>
      <c r="D316" s="227" t="s">
        <v>143</v>
      </c>
      <c r="E316" s="238" t="s">
        <v>19</v>
      </c>
      <c r="F316" s="239" t="s">
        <v>338</v>
      </c>
      <c r="G316" s="237"/>
      <c r="H316" s="240">
        <v>6</v>
      </c>
      <c r="I316" s="241"/>
      <c r="J316" s="237"/>
      <c r="K316" s="237"/>
      <c r="L316" s="242"/>
      <c r="M316" s="243"/>
      <c r="N316" s="244"/>
      <c r="O316" s="244"/>
      <c r="P316" s="244"/>
      <c r="Q316" s="244"/>
      <c r="R316" s="244"/>
      <c r="S316" s="244"/>
      <c r="T316" s="245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46" t="s">
        <v>143</v>
      </c>
      <c r="AU316" s="246" t="s">
        <v>83</v>
      </c>
      <c r="AV316" s="14" t="s">
        <v>83</v>
      </c>
      <c r="AW316" s="14" t="s">
        <v>33</v>
      </c>
      <c r="AX316" s="14" t="s">
        <v>72</v>
      </c>
      <c r="AY316" s="246" t="s">
        <v>132</v>
      </c>
    </row>
    <row r="317" s="15" customFormat="1">
      <c r="A317" s="15"/>
      <c r="B317" s="247"/>
      <c r="C317" s="248"/>
      <c r="D317" s="227" t="s">
        <v>143</v>
      </c>
      <c r="E317" s="249" t="s">
        <v>19</v>
      </c>
      <c r="F317" s="250" t="s">
        <v>148</v>
      </c>
      <c r="G317" s="248"/>
      <c r="H317" s="251">
        <v>96</v>
      </c>
      <c r="I317" s="252"/>
      <c r="J317" s="248"/>
      <c r="K317" s="248"/>
      <c r="L317" s="253"/>
      <c r="M317" s="254"/>
      <c r="N317" s="255"/>
      <c r="O317" s="255"/>
      <c r="P317" s="255"/>
      <c r="Q317" s="255"/>
      <c r="R317" s="255"/>
      <c r="S317" s="255"/>
      <c r="T317" s="256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T317" s="257" t="s">
        <v>143</v>
      </c>
      <c r="AU317" s="257" t="s">
        <v>83</v>
      </c>
      <c r="AV317" s="15" t="s">
        <v>139</v>
      </c>
      <c r="AW317" s="15" t="s">
        <v>33</v>
      </c>
      <c r="AX317" s="15" t="s">
        <v>80</v>
      </c>
      <c r="AY317" s="257" t="s">
        <v>132</v>
      </c>
    </row>
    <row r="318" s="2" customFormat="1" ht="16.5" customHeight="1">
      <c r="A318" s="41"/>
      <c r="B318" s="42"/>
      <c r="C318" s="207" t="s">
        <v>344</v>
      </c>
      <c r="D318" s="207" t="s">
        <v>134</v>
      </c>
      <c r="E318" s="208" t="s">
        <v>345</v>
      </c>
      <c r="F318" s="209" t="s">
        <v>346</v>
      </c>
      <c r="G318" s="210" t="s">
        <v>200</v>
      </c>
      <c r="H318" s="211">
        <v>245</v>
      </c>
      <c r="I318" s="212"/>
      <c r="J318" s="213">
        <f>ROUND(I318*H318,2)</f>
        <v>0</v>
      </c>
      <c r="K318" s="209" t="s">
        <v>138</v>
      </c>
      <c r="L318" s="47"/>
      <c r="M318" s="214" t="s">
        <v>19</v>
      </c>
      <c r="N318" s="215" t="s">
        <v>43</v>
      </c>
      <c r="O318" s="87"/>
      <c r="P318" s="216">
        <f>O318*H318</f>
        <v>0</v>
      </c>
      <c r="Q318" s="216">
        <v>0</v>
      </c>
      <c r="R318" s="216">
        <f>Q318*H318</f>
        <v>0</v>
      </c>
      <c r="S318" s="216">
        <v>0</v>
      </c>
      <c r="T318" s="217">
        <f>S318*H318</f>
        <v>0</v>
      </c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R318" s="218" t="s">
        <v>139</v>
      </c>
      <c r="AT318" s="218" t="s">
        <v>134</v>
      </c>
      <c r="AU318" s="218" t="s">
        <v>83</v>
      </c>
      <c r="AY318" s="20" t="s">
        <v>132</v>
      </c>
      <c r="BE318" s="219">
        <f>IF(N318="základní",J318,0)</f>
        <v>0</v>
      </c>
      <c r="BF318" s="219">
        <f>IF(N318="snížená",J318,0)</f>
        <v>0</v>
      </c>
      <c r="BG318" s="219">
        <f>IF(N318="zákl. přenesená",J318,0)</f>
        <v>0</v>
      </c>
      <c r="BH318" s="219">
        <f>IF(N318="sníž. přenesená",J318,0)</f>
        <v>0</v>
      </c>
      <c r="BI318" s="219">
        <f>IF(N318="nulová",J318,0)</f>
        <v>0</v>
      </c>
      <c r="BJ318" s="20" t="s">
        <v>80</v>
      </c>
      <c r="BK318" s="219">
        <f>ROUND(I318*H318,2)</f>
        <v>0</v>
      </c>
      <c r="BL318" s="20" t="s">
        <v>139</v>
      </c>
      <c r="BM318" s="218" t="s">
        <v>347</v>
      </c>
    </row>
    <row r="319" s="2" customFormat="1">
      <c r="A319" s="41"/>
      <c r="B319" s="42"/>
      <c r="C319" s="43"/>
      <c r="D319" s="220" t="s">
        <v>141</v>
      </c>
      <c r="E319" s="43"/>
      <c r="F319" s="221" t="s">
        <v>348</v>
      </c>
      <c r="G319" s="43"/>
      <c r="H319" s="43"/>
      <c r="I319" s="222"/>
      <c r="J319" s="43"/>
      <c r="K319" s="43"/>
      <c r="L319" s="47"/>
      <c r="M319" s="223"/>
      <c r="N319" s="224"/>
      <c r="O319" s="87"/>
      <c r="P319" s="87"/>
      <c r="Q319" s="87"/>
      <c r="R319" s="87"/>
      <c r="S319" s="87"/>
      <c r="T319" s="88"/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T319" s="20" t="s">
        <v>141</v>
      </c>
      <c r="AU319" s="20" t="s">
        <v>83</v>
      </c>
    </row>
    <row r="320" s="13" customFormat="1">
      <c r="A320" s="13"/>
      <c r="B320" s="225"/>
      <c r="C320" s="226"/>
      <c r="D320" s="227" t="s">
        <v>143</v>
      </c>
      <c r="E320" s="228" t="s">
        <v>19</v>
      </c>
      <c r="F320" s="229" t="s">
        <v>203</v>
      </c>
      <c r="G320" s="226"/>
      <c r="H320" s="228" t="s">
        <v>19</v>
      </c>
      <c r="I320" s="230"/>
      <c r="J320" s="226"/>
      <c r="K320" s="226"/>
      <c r="L320" s="231"/>
      <c r="M320" s="232"/>
      <c r="N320" s="233"/>
      <c r="O320" s="233"/>
      <c r="P320" s="233"/>
      <c r="Q320" s="233"/>
      <c r="R320" s="233"/>
      <c r="S320" s="233"/>
      <c r="T320" s="234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5" t="s">
        <v>143</v>
      </c>
      <c r="AU320" s="235" t="s">
        <v>83</v>
      </c>
      <c r="AV320" s="13" t="s">
        <v>80</v>
      </c>
      <c r="AW320" s="13" t="s">
        <v>33</v>
      </c>
      <c r="AX320" s="13" t="s">
        <v>72</v>
      </c>
      <c r="AY320" s="235" t="s">
        <v>132</v>
      </c>
    </row>
    <row r="321" s="14" customFormat="1">
      <c r="A321" s="14"/>
      <c r="B321" s="236"/>
      <c r="C321" s="237"/>
      <c r="D321" s="227" t="s">
        <v>143</v>
      </c>
      <c r="E321" s="238" t="s">
        <v>19</v>
      </c>
      <c r="F321" s="239" t="s">
        <v>204</v>
      </c>
      <c r="G321" s="237"/>
      <c r="H321" s="240">
        <v>175</v>
      </c>
      <c r="I321" s="241"/>
      <c r="J321" s="237"/>
      <c r="K321" s="237"/>
      <c r="L321" s="242"/>
      <c r="M321" s="243"/>
      <c r="N321" s="244"/>
      <c r="O321" s="244"/>
      <c r="P321" s="244"/>
      <c r="Q321" s="244"/>
      <c r="R321" s="244"/>
      <c r="S321" s="244"/>
      <c r="T321" s="245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46" t="s">
        <v>143</v>
      </c>
      <c r="AU321" s="246" t="s">
        <v>83</v>
      </c>
      <c r="AV321" s="14" t="s">
        <v>83</v>
      </c>
      <c r="AW321" s="14" t="s">
        <v>33</v>
      </c>
      <c r="AX321" s="14" t="s">
        <v>72</v>
      </c>
      <c r="AY321" s="246" t="s">
        <v>132</v>
      </c>
    </row>
    <row r="322" s="14" customFormat="1">
      <c r="A322" s="14"/>
      <c r="B322" s="236"/>
      <c r="C322" s="237"/>
      <c r="D322" s="227" t="s">
        <v>143</v>
      </c>
      <c r="E322" s="238" t="s">
        <v>19</v>
      </c>
      <c r="F322" s="239" t="s">
        <v>205</v>
      </c>
      <c r="G322" s="237"/>
      <c r="H322" s="240">
        <v>45</v>
      </c>
      <c r="I322" s="241"/>
      <c r="J322" s="237"/>
      <c r="K322" s="237"/>
      <c r="L322" s="242"/>
      <c r="M322" s="243"/>
      <c r="N322" s="244"/>
      <c r="O322" s="244"/>
      <c r="P322" s="244"/>
      <c r="Q322" s="244"/>
      <c r="R322" s="244"/>
      <c r="S322" s="244"/>
      <c r="T322" s="245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46" t="s">
        <v>143</v>
      </c>
      <c r="AU322" s="246" t="s">
        <v>83</v>
      </c>
      <c r="AV322" s="14" t="s">
        <v>83</v>
      </c>
      <c r="AW322" s="14" t="s">
        <v>33</v>
      </c>
      <c r="AX322" s="14" t="s">
        <v>72</v>
      </c>
      <c r="AY322" s="246" t="s">
        <v>132</v>
      </c>
    </row>
    <row r="323" s="14" customFormat="1">
      <c r="A323" s="14"/>
      <c r="B323" s="236"/>
      <c r="C323" s="237"/>
      <c r="D323" s="227" t="s">
        <v>143</v>
      </c>
      <c r="E323" s="238" t="s">
        <v>19</v>
      </c>
      <c r="F323" s="239" t="s">
        <v>206</v>
      </c>
      <c r="G323" s="237"/>
      <c r="H323" s="240">
        <v>25</v>
      </c>
      <c r="I323" s="241"/>
      <c r="J323" s="237"/>
      <c r="K323" s="237"/>
      <c r="L323" s="242"/>
      <c r="M323" s="243"/>
      <c r="N323" s="244"/>
      <c r="O323" s="244"/>
      <c r="P323" s="244"/>
      <c r="Q323" s="244"/>
      <c r="R323" s="244"/>
      <c r="S323" s="244"/>
      <c r="T323" s="245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46" t="s">
        <v>143</v>
      </c>
      <c r="AU323" s="246" t="s">
        <v>83</v>
      </c>
      <c r="AV323" s="14" t="s">
        <v>83</v>
      </c>
      <c r="AW323" s="14" t="s">
        <v>33</v>
      </c>
      <c r="AX323" s="14" t="s">
        <v>72</v>
      </c>
      <c r="AY323" s="246" t="s">
        <v>132</v>
      </c>
    </row>
    <row r="324" s="15" customFormat="1">
      <c r="A324" s="15"/>
      <c r="B324" s="247"/>
      <c r="C324" s="248"/>
      <c r="D324" s="227" t="s">
        <v>143</v>
      </c>
      <c r="E324" s="249" t="s">
        <v>19</v>
      </c>
      <c r="F324" s="250" t="s">
        <v>148</v>
      </c>
      <c r="G324" s="248"/>
      <c r="H324" s="251">
        <v>245</v>
      </c>
      <c r="I324" s="252"/>
      <c r="J324" s="248"/>
      <c r="K324" s="248"/>
      <c r="L324" s="253"/>
      <c r="M324" s="254"/>
      <c r="N324" s="255"/>
      <c r="O324" s="255"/>
      <c r="P324" s="255"/>
      <c r="Q324" s="255"/>
      <c r="R324" s="255"/>
      <c r="S324" s="255"/>
      <c r="T324" s="256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57" t="s">
        <v>143</v>
      </c>
      <c r="AU324" s="257" t="s">
        <v>83</v>
      </c>
      <c r="AV324" s="15" t="s">
        <v>139</v>
      </c>
      <c r="AW324" s="15" t="s">
        <v>33</v>
      </c>
      <c r="AX324" s="15" t="s">
        <v>80</v>
      </c>
      <c r="AY324" s="257" t="s">
        <v>132</v>
      </c>
    </row>
    <row r="325" s="13" customFormat="1">
      <c r="A325" s="13"/>
      <c r="B325" s="225"/>
      <c r="C325" s="226"/>
      <c r="D325" s="227" t="s">
        <v>143</v>
      </c>
      <c r="E325" s="228" t="s">
        <v>19</v>
      </c>
      <c r="F325" s="229" t="s">
        <v>207</v>
      </c>
      <c r="G325" s="226"/>
      <c r="H325" s="228" t="s">
        <v>19</v>
      </c>
      <c r="I325" s="230"/>
      <c r="J325" s="226"/>
      <c r="K325" s="226"/>
      <c r="L325" s="231"/>
      <c r="M325" s="232"/>
      <c r="N325" s="233"/>
      <c r="O325" s="233"/>
      <c r="P325" s="233"/>
      <c r="Q325" s="233"/>
      <c r="R325" s="233"/>
      <c r="S325" s="233"/>
      <c r="T325" s="234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5" t="s">
        <v>143</v>
      </c>
      <c r="AU325" s="235" t="s">
        <v>83</v>
      </c>
      <c r="AV325" s="13" t="s">
        <v>80</v>
      </c>
      <c r="AW325" s="13" t="s">
        <v>33</v>
      </c>
      <c r="AX325" s="13" t="s">
        <v>72</v>
      </c>
      <c r="AY325" s="235" t="s">
        <v>132</v>
      </c>
    </row>
    <row r="326" s="2" customFormat="1" ht="16.5" customHeight="1">
      <c r="A326" s="41"/>
      <c r="B326" s="42"/>
      <c r="C326" s="207" t="s">
        <v>349</v>
      </c>
      <c r="D326" s="207" t="s">
        <v>134</v>
      </c>
      <c r="E326" s="208" t="s">
        <v>350</v>
      </c>
      <c r="F326" s="209" t="s">
        <v>351</v>
      </c>
      <c r="G326" s="210" t="s">
        <v>200</v>
      </c>
      <c r="H326" s="211">
        <v>96</v>
      </c>
      <c r="I326" s="212"/>
      <c r="J326" s="213">
        <f>ROUND(I326*H326,2)</f>
        <v>0</v>
      </c>
      <c r="K326" s="209" t="s">
        <v>138</v>
      </c>
      <c r="L326" s="47"/>
      <c r="M326" s="214" t="s">
        <v>19</v>
      </c>
      <c r="N326" s="215" t="s">
        <v>43</v>
      </c>
      <c r="O326" s="87"/>
      <c r="P326" s="216">
        <f>O326*H326</f>
        <v>0</v>
      </c>
      <c r="Q326" s="216">
        <v>0</v>
      </c>
      <c r="R326" s="216">
        <f>Q326*H326</f>
        <v>0</v>
      </c>
      <c r="S326" s="216">
        <v>0</v>
      </c>
      <c r="T326" s="217">
        <f>S326*H326</f>
        <v>0</v>
      </c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R326" s="218" t="s">
        <v>139</v>
      </c>
      <c r="AT326" s="218" t="s">
        <v>134</v>
      </c>
      <c r="AU326" s="218" t="s">
        <v>83</v>
      </c>
      <c r="AY326" s="20" t="s">
        <v>132</v>
      </c>
      <c r="BE326" s="219">
        <f>IF(N326="základní",J326,0)</f>
        <v>0</v>
      </c>
      <c r="BF326" s="219">
        <f>IF(N326="snížená",J326,0)</f>
        <v>0</v>
      </c>
      <c r="BG326" s="219">
        <f>IF(N326="zákl. přenesená",J326,0)</f>
        <v>0</v>
      </c>
      <c r="BH326" s="219">
        <f>IF(N326="sníž. přenesená",J326,0)</f>
        <v>0</v>
      </c>
      <c r="BI326" s="219">
        <f>IF(N326="nulová",J326,0)</f>
        <v>0</v>
      </c>
      <c r="BJ326" s="20" t="s">
        <v>80</v>
      </c>
      <c r="BK326" s="219">
        <f>ROUND(I326*H326,2)</f>
        <v>0</v>
      </c>
      <c r="BL326" s="20" t="s">
        <v>139</v>
      </c>
      <c r="BM326" s="218" t="s">
        <v>352</v>
      </c>
    </row>
    <row r="327" s="2" customFormat="1">
      <c r="A327" s="41"/>
      <c r="B327" s="42"/>
      <c r="C327" s="43"/>
      <c r="D327" s="220" t="s">
        <v>141</v>
      </c>
      <c r="E327" s="43"/>
      <c r="F327" s="221" t="s">
        <v>353</v>
      </c>
      <c r="G327" s="43"/>
      <c r="H327" s="43"/>
      <c r="I327" s="222"/>
      <c r="J327" s="43"/>
      <c r="K327" s="43"/>
      <c r="L327" s="47"/>
      <c r="M327" s="223"/>
      <c r="N327" s="224"/>
      <c r="O327" s="87"/>
      <c r="P327" s="87"/>
      <c r="Q327" s="87"/>
      <c r="R327" s="87"/>
      <c r="S327" s="87"/>
      <c r="T327" s="88"/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T327" s="20" t="s">
        <v>141</v>
      </c>
      <c r="AU327" s="20" t="s">
        <v>83</v>
      </c>
    </row>
    <row r="328" s="14" customFormat="1">
      <c r="A328" s="14"/>
      <c r="B328" s="236"/>
      <c r="C328" s="237"/>
      <c r="D328" s="227" t="s">
        <v>143</v>
      </c>
      <c r="E328" s="238" t="s">
        <v>19</v>
      </c>
      <c r="F328" s="239" t="s">
        <v>329</v>
      </c>
      <c r="G328" s="237"/>
      <c r="H328" s="240">
        <v>6.5</v>
      </c>
      <c r="I328" s="241"/>
      <c r="J328" s="237"/>
      <c r="K328" s="237"/>
      <c r="L328" s="242"/>
      <c r="M328" s="243"/>
      <c r="N328" s="244"/>
      <c r="O328" s="244"/>
      <c r="P328" s="244"/>
      <c r="Q328" s="244"/>
      <c r="R328" s="244"/>
      <c r="S328" s="244"/>
      <c r="T328" s="245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46" t="s">
        <v>143</v>
      </c>
      <c r="AU328" s="246" t="s">
        <v>83</v>
      </c>
      <c r="AV328" s="14" t="s">
        <v>83</v>
      </c>
      <c r="AW328" s="14" t="s">
        <v>33</v>
      </c>
      <c r="AX328" s="14" t="s">
        <v>72</v>
      </c>
      <c r="AY328" s="246" t="s">
        <v>132</v>
      </c>
    </row>
    <row r="329" s="14" customFormat="1">
      <c r="A329" s="14"/>
      <c r="B329" s="236"/>
      <c r="C329" s="237"/>
      <c r="D329" s="227" t="s">
        <v>143</v>
      </c>
      <c r="E329" s="238" t="s">
        <v>19</v>
      </c>
      <c r="F329" s="239" t="s">
        <v>330</v>
      </c>
      <c r="G329" s="237"/>
      <c r="H329" s="240">
        <v>17</v>
      </c>
      <c r="I329" s="241"/>
      <c r="J329" s="237"/>
      <c r="K329" s="237"/>
      <c r="L329" s="242"/>
      <c r="M329" s="243"/>
      <c r="N329" s="244"/>
      <c r="O329" s="244"/>
      <c r="P329" s="244"/>
      <c r="Q329" s="244"/>
      <c r="R329" s="244"/>
      <c r="S329" s="244"/>
      <c r="T329" s="245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46" t="s">
        <v>143</v>
      </c>
      <c r="AU329" s="246" t="s">
        <v>83</v>
      </c>
      <c r="AV329" s="14" t="s">
        <v>83</v>
      </c>
      <c r="AW329" s="14" t="s">
        <v>33</v>
      </c>
      <c r="AX329" s="14" t="s">
        <v>72</v>
      </c>
      <c r="AY329" s="246" t="s">
        <v>132</v>
      </c>
    </row>
    <row r="330" s="14" customFormat="1">
      <c r="A330" s="14"/>
      <c r="B330" s="236"/>
      <c r="C330" s="237"/>
      <c r="D330" s="227" t="s">
        <v>143</v>
      </c>
      <c r="E330" s="238" t="s">
        <v>19</v>
      </c>
      <c r="F330" s="239" t="s">
        <v>331</v>
      </c>
      <c r="G330" s="237"/>
      <c r="H330" s="240">
        <v>13</v>
      </c>
      <c r="I330" s="241"/>
      <c r="J330" s="237"/>
      <c r="K330" s="237"/>
      <c r="L330" s="242"/>
      <c r="M330" s="243"/>
      <c r="N330" s="244"/>
      <c r="O330" s="244"/>
      <c r="P330" s="244"/>
      <c r="Q330" s="244"/>
      <c r="R330" s="244"/>
      <c r="S330" s="244"/>
      <c r="T330" s="245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46" t="s">
        <v>143</v>
      </c>
      <c r="AU330" s="246" t="s">
        <v>83</v>
      </c>
      <c r="AV330" s="14" t="s">
        <v>83</v>
      </c>
      <c r="AW330" s="14" t="s">
        <v>33</v>
      </c>
      <c r="AX330" s="14" t="s">
        <v>72</v>
      </c>
      <c r="AY330" s="246" t="s">
        <v>132</v>
      </c>
    </row>
    <row r="331" s="14" customFormat="1">
      <c r="A331" s="14"/>
      <c r="B331" s="236"/>
      <c r="C331" s="237"/>
      <c r="D331" s="227" t="s">
        <v>143</v>
      </c>
      <c r="E331" s="238" t="s">
        <v>19</v>
      </c>
      <c r="F331" s="239" t="s">
        <v>332</v>
      </c>
      <c r="G331" s="237"/>
      <c r="H331" s="240">
        <v>13.5</v>
      </c>
      <c r="I331" s="241"/>
      <c r="J331" s="237"/>
      <c r="K331" s="237"/>
      <c r="L331" s="242"/>
      <c r="M331" s="243"/>
      <c r="N331" s="244"/>
      <c r="O331" s="244"/>
      <c r="P331" s="244"/>
      <c r="Q331" s="244"/>
      <c r="R331" s="244"/>
      <c r="S331" s="244"/>
      <c r="T331" s="245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46" t="s">
        <v>143</v>
      </c>
      <c r="AU331" s="246" t="s">
        <v>83</v>
      </c>
      <c r="AV331" s="14" t="s">
        <v>83</v>
      </c>
      <c r="AW331" s="14" t="s">
        <v>33</v>
      </c>
      <c r="AX331" s="14" t="s">
        <v>72</v>
      </c>
      <c r="AY331" s="246" t="s">
        <v>132</v>
      </c>
    </row>
    <row r="332" s="14" customFormat="1">
      <c r="A332" s="14"/>
      <c r="B332" s="236"/>
      <c r="C332" s="237"/>
      <c r="D332" s="227" t="s">
        <v>143</v>
      </c>
      <c r="E332" s="238" t="s">
        <v>19</v>
      </c>
      <c r="F332" s="239" t="s">
        <v>333</v>
      </c>
      <c r="G332" s="237"/>
      <c r="H332" s="240">
        <v>7</v>
      </c>
      <c r="I332" s="241"/>
      <c r="J332" s="237"/>
      <c r="K332" s="237"/>
      <c r="L332" s="242"/>
      <c r="M332" s="243"/>
      <c r="N332" s="244"/>
      <c r="O332" s="244"/>
      <c r="P332" s="244"/>
      <c r="Q332" s="244"/>
      <c r="R332" s="244"/>
      <c r="S332" s="244"/>
      <c r="T332" s="245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46" t="s">
        <v>143</v>
      </c>
      <c r="AU332" s="246" t="s">
        <v>83</v>
      </c>
      <c r="AV332" s="14" t="s">
        <v>83</v>
      </c>
      <c r="AW332" s="14" t="s">
        <v>33</v>
      </c>
      <c r="AX332" s="14" t="s">
        <v>72</v>
      </c>
      <c r="AY332" s="246" t="s">
        <v>132</v>
      </c>
    </row>
    <row r="333" s="14" customFormat="1">
      <c r="A333" s="14"/>
      <c r="B333" s="236"/>
      <c r="C333" s="237"/>
      <c r="D333" s="227" t="s">
        <v>143</v>
      </c>
      <c r="E333" s="238" t="s">
        <v>19</v>
      </c>
      <c r="F333" s="239" t="s">
        <v>334</v>
      </c>
      <c r="G333" s="237"/>
      <c r="H333" s="240">
        <v>7</v>
      </c>
      <c r="I333" s="241"/>
      <c r="J333" s="237"/>
      <c r="K333" s="237"/>
      <c r="L333" s="242"/>
      <c r="M333" s="243"/>
      <c r="N333" s="244"/>
      <c r="O333" s="244"/>
      <c r="P333" s="244"/>
      <c r="Q333" s="244"/>
      <c r="R333" s="244"/>
      <c r="S333" s="244"/>
      <c r="T333" s="245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46" t="s">
        <v>143</v>
      </c>
      <c r="AU333" s="246" t="s">
        <v>83</v>
      </c>
      <c r="AV333" s="14" t="s">
        <v>83</v>
      </c>
      <c r="AW333" s="14" t="s">
        <v>33</v>
      </c>
      <c r="AX333" s="14" t="s">
        <v>72</v>
      </c>
      <c r="AY333" s="246" t="s">
        <v>132</v>
      </c>
    </row>
    <row r="334" s="14" customFormat="1">
      <c r="A334" s="14"/>
      <c r="B334" s="236"/>
      <c r="C334" s="237"/>
      <c r="D334" s="227" t="s">
        <v>143</v>
      </c>
      <c r="E334" s="238" t="s">
        <v>19</v>
      </c>
      <c r="F334" s="239" t="s">
        <v>335</v>
      </c>
      <c r="G334" s="237"/>
      <c r="H334" s="240">
        <v>14</v>
      </c>
      <c r="I334" s="241"/>
      <c r="J334" s="237"/>
      <c r="K334" s="237"/>
      <c r="L334" s="242"/>
      <c r="M334" s="243"/>
      <c r="N334" s="244"/>
      <c r="O334" s="244"/>
      <c r="P334" s="244"/>
      <c r="Q334" s="244"/>
      <c r="R334" s="244"/>
      <c r="S334" s="244"/>
      <c r="T334" s="245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46" t="s">
        <v>143</v>
      </c>
      <c r="AU334" s="246" t="s">
        <v>83</v>
      </c>
      <c r="AV334" s="14" t="s">
        <v>83</v>
      </c>
      <c r="AW334" s="14" t="s">
        <v>33</v>
      </c>
      <c r="AX334" s="14" t="s">
        <v>72</v>
      </c>
      <c r="AY334" s="246" t="s">
        <v>132</v>
      </c>
    </row>
    <row r="335" s="14" customFormat="1">
      <c r="A335" s="14"/>
      <c r="B335" s="236"/>
      <c r="C335" s="237"/>
      <c r="D335" s="227" t="s">
        <v>143</v>
      </c>
      <c r="E335" s="238" t="s">
        <v>19</v>
      </c>
      <c r="F335" s="239" t="s">
        <v>336</v>
      </c>
      <c r="G335" s="237"/>
      <c r="H335" s="240">
        <v>6</v>
      </c>
      <c r="I335" s="241"/>
      <c r="J335" s="237"/>
      <c r="K335" s="237"/>
      <c r="L335" s="242"/>
      <c r="M335" s="243"/>
      <c r="N335" s="244"/>
      <c r="O335" s="244"/>
      <c r="P335" s="244"/>
      <c r="Q335" s="244"/>
      <c r="R335" s="244"/>
      <c r="S335" s="244"/>
      <c r="T335" s="245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46" t="s">
        <v>143</v>
      </c>
      <c r="AU335" s="246" t="s">
        <v>83</v>
      </c>
      <c r="AV335" s="14" t="s">
        <v>83</v>
      </c>
      <c r="AW335" s="14" t="s">
        <v>33</v>
      </c>
      <c r="AX335" s="14" t="s">
        <v>72</v>
      </c>
      <c r="AY335" s="246" t="s">
        <v>132</v>
      </c>
    </row>
    <row r="336" s="14" customFormat="1">
      <c r="A336" s="14"/>
      <c r="B336" s="236"/>
      <c r="C336" s="237"/>
      <c r="D336" s="227" t="s">
        <v>143</v>
      </c>
      <c r="E336" s="238" t="s">
        <v>19</v>
      </c>
      <c r="F336" s="239" t="s">
        <v>337</v>
      </c>
      <c r="G336" s="237"/>
      <c r="H336" s="240">
        <v>6</v>
      </c>
      <c r="I336" s="241"/>
      <c r="J336" s="237"/>
      <c r="K336" s="237"/>
      <c r="L336" s="242"/>
      <c r="M336" s="243"/>
      <c r="N336" s="244"/>
      <c r="O336" s="244"/>
      <c r="P336" s="244"/>
      <c r="Q336" s="244"/>
      <c r="R336" s="244"/>
      <c r="S336" s="244"/>
      <c r="T336" s="245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46" t="s">
        <v>143</v>
      </c>
      <c r="AU336" s="246" t="s">
        <v>83</v>
      </c>
      <c r="AV336" s="14" t="s">
        <v>83</v>
      </c>
      <c r="AW336" s="14" t="s">
        <v>33</v>
      </c>
      <c r="AX336" s="14" t="s">
        <v>72</v>
      </c>
      <c r="AY336" s="246" t="s">
        <v>132</v>
      </c>
    </row>
    <row r="337" s="14" customFormat="1">
      <c r="A337" s="14"/>
      <c r="B337" s="236"/>
      <c r="C337" s="237"/>
      <c r="D337" s="227" t="s">
        <v>143</v>
      </c>
      <c r="E337" s="238" t="s">
        <v>19</v>
      </c>
      <c r="F337" s="239" t="s">
        <v>338</v>
      </c>
      <c r="G337" s="237"/>
      <c r="H337" s="240">
        <v>6</v>
      </c>
      <c r="I337" s="241"/>
      <c r="J337" s="237"/>
      <c r="K337" s="237"/>
      <c r="L337" s="242"/>
      <c r="M337" s="243"/>
      <c r="N337" s="244"/>
      <c r="O337" s="244"/>
      <c r="P337" s="244"/>
      <c r="Q337" s="244"/>
      <c r="R337" s="244"/>
      <c r="S337" s="244"/>
      <c r="T337" s="245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46" t="s">
        <v>143</v>
      </c>
      <c r="AU337" s="246" t="s">
        <v>83</v>
      </c>
      <c r="AV337" s="14" t="s">
        <v>83</v>
      </c>
      <c r="AW337" s="14" t="s">
        <v>33</v>
      </c>
      <c r="AX337" s="14" t="s">
        <v>72</v>
      </c>
      <c r="AY337" s="246" t="s">
        <v>132</v>
      </c>
    </row>
    <row r="338" s="15" customFormat="1">
      <c r="A338" s="15"/>
      <c r="B338" s="247"/>
      <c r="C338" s="248"/>
      <c r="D338" s="227" t="s">
        <v>143</v>
      </c>
      <c r="E338" s="249" t="s">
        <v>19</v>
      </c>
      <c r="F338" s="250" t="s">
        <v>148</v>
      </c>
      <c r="G338" s="248"/>
      <c r="H338" s="251">
        <v>96</v>
      </c>
      <c r="I338" s="252"/>
      <c r="J338" s="248"/>
      <c r="K338" s="248"/>
      <c r="L338" s="253"/>
      <c r="M338" s="254"/>
      <c r="N338" s="255"/>
      <c r="O338" s="255"/>
      <c r="P338" s="255"/>
      <c r="Q338" s="255"/>
      <c r="R338" s="255"/>
      <c r="S338" s="255"/>
      <c r="T338" s="256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T338" s="257" t="s">
        <v>143</v>
      </c>
      <c r="AU338" s="257" t="s">
        <v>83</v>
      </c>
      <c r="AV338" s="15" t="s">
        <v>139</v>
      </c>
      <c r="AW338" s="15" t="s">
        <v>33</v>
      </c>
      <c r="AX338" s="15" t="s">
        <v>80</v>
      </c>
      <c r="AY338" s="257" t="s">
        <v>132</v>
      </c>
    </row>
    <row r="339" s="2" customFormat="1" ht="21.75" customHeight="1">
      <c r="A339" s="41"/>
      <c r="B339" s="42"/>
      <c r="C339" s="207" t="s">
        <v>354</v>
      </c>
      <c r="D339" s="207" t="s">
        <v>134</v>
      </c>
      <c r="E339" s="208" t="s">
        <v>355</v>
      </c>
      <c r="F339" s="209" t="s">
        <v>356</v>
      </c>
      <c r="G339" s="210" t="s">
        <v>137</v>
      </c>
      <c r="H339" s="211">
        <v>8755</v>
      </c>
      <c r="I339" s="212"/>
      <c r="J339" s="213">
        <f>ROUND(I339*H339,2)</f>
        <v>0</v>
      </c>
      <c r="K339" s="209" t="s">
        <v>138</v>
      </c>
      <c r="L339" s="47"/>
      <c r="M339" s="214" t="s">
        <v>19</v>
      </c>
      <c r="N339" s="215" t="s">
        <v>43</v>
      </c>
      <c r="O339" s="87"/>
      <c r="P339" s="216">
        <f>O339*H339</f>
        <v>0</v>
      </c>
      <c r="Q339" s="216">
        <v>0</v>
      </c>
      <c r="R339" s="216">
        <f>Q339*H339</f>
        <v>0</v>
      </c>
      <c r="S339" s="216">
        <v>0.01</v>
      </c>
      <c r="T339" s="217">
        <f>S339*H339</f>
        <v>87.549999999999997</v>
      </c>
      <c r="U339" s="41"/>
      <c r="V339" s="41"/>
      <c r="W339" s="41"/>
      <c r="X339" s="41"/>
      <c r="Y339" s="41"/>
      <c r="Z339" s="41"/>
      <c r="AA339" s="41"/>
      <c r="AB339" s="41"/>
      <c r="AC339" s="41"/>
      <c r="AD339" s="41"/>
      <c r="AE339" s="41"/>
      <c r="AR339" s="218" t="s">
        <v>139</v>
      </c>
      <c r="AT339" s="218" t="s">
        <v>134</v>
      </c>
      <c r="AU339" s="218" t="s">
        <v>83</v>
      </c>
      <c r="AY339" s="20" t="s">
        <v>132</v>
      </c>
      <c r="BE339" s="219">
        <f>IF(N339="základní",J339,0)</f>
        <v>0</v>
      </c>
      <c r="BF339" s="219">
        <f>IF(N339="snížená",J339,0)</f>
        <v>0</v>
      </c>
      <c r="BG339" s="219">
        <f>IF(N339="zákl. přenesená",J339,0)</f>
        <v>0</v>
      </c>
      <c r="BH339" s="219">
        <f>IF(N339="sníž. přenesená",J339,0)</f>
        <v>0</v>
      </c>
      <c r="BI339" s="219">
        <f>IF(N339="nulová",J339,0)</f>
        <v>0</v>
      </c>
      <c r="BJ339" s="20" t="s">
        <v>80</v>
      </c>
      <c r="BK339" s="219">
        <f>ROUND(I339*H339,2)</f>
        <v>0</v>
      </c>
      <c r="BL339" s="20" t="s">
        <v>139</v>
      </c>
      <c r="BM339" s="218" t="s">
        <v>357</v>
      </c>
    </row>
    <row r="340" s="2" customFormat="1">
      <c r="A340" s="41"/>
      <c r="B340" s="42"/>
      <c r="C340" s="43"/>
      <c r="D340" s="220" t="s">
        <v>141</v>
      </c>
      <c r="E340" s="43"/>
      <c r="F340" s="221" t="s">
        <v>358</v>
      </c>
      <c r="G340" s="43"/>
      <c r="H340" s="43"/>
      <c r="I340" s="222"/>
      <c r="J340" s="43"/>
      <c r="K340" s="43"/>
      <c r="L340" s="47"/>
      <c r="M340" s="223"/>
      <c r="N340" s="224"/>
      <c r="O340" s="87"/>
      <c r="P340" s="87"/>
      <c r="Q340" s="87"/>
      <c r="R340" s="87"/>
      <c r="S340" s="87"/>
      <c r="T340" s="88"/>
      <c r="U340" s="41"/>
      <c r="V340" s="41"/>
      <c r="W340" s="41"/>
      <c r="X340" s="41"/>
      <c r="Y340" s="41"/>
      <c r="Z340" s="41"/>
      <c r="AA340" s="41"/>
      <c r="AB340" s="41"/>
      <c r="AC340" s="41"/>
      <c r="AD340" s="41"/>
      <c r="AE340" s="41"/>
      <c r="AT340" s="20" t="s">
        <v>141</v>
      </c>
      <c r="AU340" s="20" t="s">
        <v>83</v>
      </c>
    </row>
    <row r="341" s="13" customFormat="1">
      <c r="A341" s="13"/>
      <c r="B341" s="225"/>
      <c r="C341" s="226"/>
      <c r="D341" s="227" t="s">
        <v>143</v>
      </c>
      <c r="E341" s="228" t="s">
        <v>19</v>
      </c>
      <c r="F341" s="229" t="s">
        <v>155</v>
      </c>
      <c r="G341" s="226"/>
      <c r="H341" s="228" t="s">
        <v>19</v>
      </c>
      <c r="I341" s="230"/>
      <c r="J341" s="226"/>
      <c r="K341" s="226"/>
      <c r="L341" s="231"/>
      <c r="M341" s="232"/>
      <c r="N341" s="233"/>
      <c r="O341" s="233"/>
      <c r="P341" s="233"/>
      <c r="Q341" s="233"/>
      <c r="R341" s="233"/>
      <c r="S341" s="233"/>
      <c r="T341" s="234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5" t="s">
        <v>143</v>
      </c>
      <c r="AU341" s="235" t="s">
        <v>83</v>
      </c>
      <c r="AV341" s="13" t="s">
        <v>80</v>
      </c>
      <c r="AW341" s="13" t="s">
        <v>33</v>
      </c>
      <c r="AX341" s="13" t="s">
        <v>72</v>
      </c>
      <c r="AY341" s="235" t="s">
        <v>132</v>
      </c>
    </row>
    <row r="342" s="14" customFormat="1">
      <c r="A342" s="14"/>
      <c r="B342" s="236"/>
      <c r="C342" s="237"/>
      <c r="D342" s="227" t="s">
        <v>143</v>
      </c>
      <c r="E342" s="238" t="s">
        <v>19</v>
      </c>
      <c r="F342" s="239" t="s">
        <v>169</v>
      </c>
      <c r="G342" s="237"/>
      <c r="H342" s="240">
        <v>6140</v>
      </c>
      <c r="I342" s="241"/>
      <c r="J342" s="237"/>
      <c r="K342" s="237"/>
      <c r="L342" s="242"/>
      <c r="M342" s="243"/>
      <c r="N342" s="244"/>
      <c r="O342" s="244"/>
      <c r="P342" s="244"/>
      <c r="Q342" s="244"/>
      <c r="R342" s="244"/>
      <c r="S342" s="244"/>
      <c r="T342" s="245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46" t="s">
        <v>143</v>
      </c>
      <c r="AU342" s="246" t="s">
        <v>83</v>
      </c>
      <c r="AV342" s="14" t="s">
        <v>83</v>
      </c>
      <c r="AW342" s="14" t="s">
        <v>33</v>
      </c>
      <c r="AX342" s="14" t="s">
        <v>72</v>
      </c>
      <c r="AY342" s="246" t="s">
        <v>132</v>
      </c>
    </row>
    <row r="343" s="14" customFormat="1">
      <c r="A343" s="14"/>
      <c r="B343" s="236"/>
      <c r="C343" s="237"/>
      <c r="D343" s="227" t="s">
        <v>143</v>
      </c>
      <c r="E343" s="238" t="s">
        <v>19</v>
      </c>
      <c r="F343" s="239" t="s">
        <v>162</v>
      </c>
      <c r="G343" s="237"/>
      <c r="H343" s="240">
        <v>1430</v>
      </c>
      <c r="I343" s="241"/>
      <c r="J343" s="237"/>
      <c r="K343" s="237"/>
      <c r="L343" s="242"/>
      <c r="M343" s="243"/>
      <c r="N343" s="244"/>
      <c r="O343" s="244"/>
      <c r="P343" s="244"/>
      <c r="Q343" s="244"/>
      <c r="R343" s="244"/>
      <c r="S343" s="244"/>
      <c r="T343" s="245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46" t="s">
        <v>143</v>
      </c>
      <c r="AU343" s="246" t="s">
        <v>83</v>
      </c>
      <c r="AV343" s="14" t="s">
        <v>83</v>
      </c>
      <c r="AW343" s="14" t="s">
        <v>33</v>
      </c>
      <c r="AX343" s="14" t="s">
        <v>72</v>
      </c>
      <c r="AY343" s="246" t="s">
        <v>132</v>
      </c>
    </row>
    <row r="344" s="14" customFormat="1">
      <c r="A344" s="14"/>
      <c r="B344" s="236"/>
      <c r="C344" s="237"/>
      <c r="D344" s="227" t="s">
        <v>143</v>
      </c>
      <c r="E344" s="238" t="s">
        <v>19</v>
      </c>
      <c r="F344" s="239" t="s">
        <v>156</v>
      </c>
      <c r="G344" s="237"/>
      <c r="H344" s="240">
        <v>755</v>
      </c>
      <c r="I344" s="241"/>
      <c r="J344" s="237"/>
      <c r="K344" s="237"/>
      <c r="L344" s="242"/>
      <c r="M344" s="243"/>
      <c r="N344" s="244"/>
      <c r="O344" s="244"/>
      <c r="P344" s="244"/>
      <c r="Q344" s="244"/>
      <c r="R344" s="244"/>
      <c r="S344" s="244"/>
      <c r="T344" s="245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46" t="s">
        <v>143</v>
      </c>
      <c r="AU344" s="246" t="s">
        <v>83</v>
      </c>
      <c r="AV344" s="14" t="s">
        <v>83</v>
      </c>
      <c r="AW344" s="14" t="s">
        <v>33</v>
      </c>
      <c r="AX344" s="14" t="s">
        <v>72</v>
      </c>
      <c r="AY344" s="246" t="s">
        <v>132</v>
      </c>
    </row>
    <row r="345" s="13" customFormat="1">
      <c r="A345" s="13"/>
      <c r="B345" s="225"/>
      <c r="C345" s="226"/>
      <c r="D345" s="227" t="s">
        <v>143</v>
      </c>
      <c r="E345" s="228" t="s">
        <v>19</v>
      </c>
      <c r="F345" s="229" t="s">
        <v>170</v>
      </c>
      <c r="G345" s="226"/>
      <c r="H345" s="228" t="s">
        <v>19</v>
      </c>
      <c r="I345" s="230"/>
      <c r="J345" s="226"/>
      <c r="K345" s="226"/>
      <c r="L345" s="231"/>
      <c r="M345" s="232"/>
      <c r="N345" s="233"/>
      <c r="O345" s="233"/>
      <c r="P345" s="233"/>
      <c r="Q345" s="233"/>
      <c r="R345" s="233"/>
      <c r="S345" s="233"/>
      <c r="T345" s="234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5" t="s">
        <v>143</v>
      </c>
      <c r="AU345" s="235" t="s">
        <v>83</v>
      </c>
      <c r="AV345" s="13" t="s">
        <v>80</v>
      </c>
      <c r="AW345" s="13" t="s">
        <v>33</v>
      </c>
      <c r="AX345" s="13" t="s">
        <v>72</v>
      </c>
      <c r="AY345" s="235" t="s">
        <v>132</v>
      </c>
    </row>
    <row r="346" s="14" customFormat="1">
      <c r="A346" s="14"/>
      <c r="B346" s="236"/>
      <c r="C346" s="237"/>
      <c r="D346" s="227" t="s">
        <v>143</v>
      </c>
      <c r="E346" s="238" t="s">
        <v>19</v>
      </c>
      <c r="F346" s="239" t="s">
        <v>171</v>
      </c>
      <c r="G346" s="237"/>
      <c r="H346" s="240">
        <v>35</v>
      </c>
      <c r="I346" s="241"/>
      <c r="J346" s="237"/>
      <c r="K346" s="237"/>
      <c r="L346" s="242"/>
      <c r="M346" s="243"/>
      <c r="N346" s="244"/>
      <c r="O346" s="244"/>
      <c r="P346" s="244"/>
      <c r="Q346" s="244"/>
      <c r="R346" s="244"/>
      <c r="S346" s="244"/>
      <c r="T346" s="245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46" t="s">
        <v>143</v>
      </c>
      <c r="AU346" s="246" t="s">
        <v>83</v>
      </c>
      <c r="AV346" s="14" t="s">
        <v>83</v>
      </c>
      <c r="AW346" s="14" t="s">
        <v>33</v>
      </c>
      <c r="AX346" s="14" t="s">
        <v>72</v>
      </c>
      <c r="AY346" s="246" t="s">
        <v>132</v>
      </c>
    </row>
    <row r="347" s="14" customFormat="1">
      <c r="A347" s="14"/>
      <c r="B347" s="236"/>
      <c r="C347" s="237"/>
      <c r="D347" s="227" t="s">
        <v>143</v>
      </c>
      <c r="E347" s="238" t="s">
        <v>19</v>
      </c>
      <c r="F347" s="239" t="s">
        <v>172</v>
      </c>
      <c r="G347" s="237"/>
      <c r="H347" s="240">
        <v>255</v>
      </c>
      <c r="I347" s="241"/>
      <c r="J347" s="237"/>
      <c r="K347" s="237"/>
      <c r="L347" s="242"/>
      <c r="M347" s="243"/>
      <c r="N347" s="244"/>
      <c r="O347" s="244"/>
      <c r="P347" s="244"/>
      <c r="Q347" s="244"/>
      <c r="R347" s="244"/>
      <c r="S347" s="244"/>
      <c r="T347" s="245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6" t="s">
        <v>143</v>
      </c>
      <c r="AU347" s="246" t="s">
        <v>83</v>
      </c>
      <c r="AV347" s="14" t="s">
        <v>83</v>
      </c>
      <c r="AW347" s="14" t="s">
        <v>33</v>
      </c>
      <c r="AX347" s="14" t="s">
        <v>72</v>
      </c>
      <c r="AY347" s="246" t="s">
        <v>132</v>
      </c>
    </row>
    <row r="348" s="14" customFormat="1">
      <c r="A348" s="14"/>
      <c r="B348" s="236"/>
      <c r="C348" s="237"/>
      <c r="D348" s="227" t="s">
        <v>143</v>
      </c>
      <c r="E348" s="238" t="s">
        <v>19</v>
      </c>
      <c r="F348" s="239" t="s">
        <v>173</v>
      </c>
      <c r="G348" s="237"/>
      <c r="H348" s="240">
        <v>120</v>
      </c>
      <c r="I348" s="241"/>
      <c r="J348" s="237"/>
      <c r="K348" s="237"/>
      <c r="L348" s="242"/>
      <c r="M348" s="243"/>
      <c r="N348" s="244"/>
      <c r="O348" s="244"/>
      <c r="P348" s="244"/>
      <c r="Q348" s="244"/>
      <c r="R348" s="244"/>
      <c r="S348" s="244"/>
      <c r="T348" s="245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46" t="s">
        <v>143</v>
      </c>
      <c r="AU348" s="246" t="s">
        <v>83</v>
      </c>
      <c r="AV348" s="14" t="s">
        <v>83</v>
      </c>
      <c r="AW348" s="14" t="s">
        <v>33</v>
      </c>
      <c r="AX348" s="14" t="s">
        <v>72</v>
      </c>
      <c r="AY348" s="246" t="s">
        <v>132</v>
      </c>
    </row>
    <row r="349" s="14" customFormat="1">
      <c r="A349" s="14"/>
      <c r="B349" s="236"/>
      <c r="C349" s="237"/>
      <c r="D349" s="227" t="s">
        <v>143</v>
      </c>
      <c r="E349" s="238" t="s">
        <v>19</v>
      </c>
      <c r="F349" s="239" t="s">
        <v>164</v>
      </c>
      <c r="G349" s="237"/>
      <c r="H349" s="240">
        <v>20</v>
      </c>
      <c r="I349" s="241"/>
      <c r="J349" s="237"/>
      <c r="K349" s="237"/>
      <c r="L349" s="242"/>
      <c r="M349" s="243"/>
      <c r="N349" s="244"/>
      <c r="O349" s="244"/>
      <c r="P349" s="244"/>
      <c r="Q349" s="244"/>
      <c r="R349" s="244"/>
      <c r="S349" s="244"/>
      <c r="T349" s="245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46" t="s">
        <v>143</v>
      </c>
      <c r="AU349" s="246" t="s">
        <v>83</v>
      </c>
      <c r="AV349" s="14" t="s">
        <v>83</v>
      </c>
      <c r="AW349" s="14" t="s">
        <v>33</v>
      </c>
      <c r="AX349" s="14" t="s">
        <v>72</v>
      </c>
      <c r="AY349" s="246" t="s">
        <v>132</v>
      </c>
    </row>
    <row r="350" s="15" customFormat="1">
      <c r="A350" s="15"/>
      <c r="B350" s="247"/>
      <c r="C350" s="248"/>
      <c r="D350" s="227" t="s">
        <v>143</v>
      </c>
      <c r="E350" s="249" t="s">
        <v>19</v>
      </c>
      <c r="F350" s="250" t="s">
        <v>148</v>
      </c>
      <c r="G350" s="248"/>
      <c r="H350" s="251">
        <v>8755</v>
      </c>
      <c r="I350" s="252"/>
      <c r="J350" s="248"/>
      <c r="K350" s="248"/>
      <c r="L350" s="253"/>
      <c r="M350" s="254"/>
      <c r="N350" s="255"/>
      <c r="O350" s="255"/>
      <c r="P350" s="255"/>
      <c r="Q350" s="255"/>
      <c r="R350" s="255"/>
      <c r="S350" s="255"/>
      <c r="T350" s="256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57" t="s">
        <v>143</v>
      </c>
      <c r="AU350" s="257" t="s">
        <v>83</v>
      </c>
      <c r="AV350" s="15" t="s">
        <v>139</v>
      </c>
      <c r="AW350" s="15" t="s">
        <v>33</v>
      </c>
      <c r="AX350" s="15" t="s">
        <v>80</v>
      </c>
      <c r="AY350" s="257" t="s">
        <v>132</v>
      </c>
    </row>
    <row r="351" s="2" customFormat="1" ht="33" customHeight="1">
      <c r="A351" s="41"/>
      <c r="B351" s="42"/>
      <c r="C351" s="207" t="s">
        <v>359</v>
      </c>
      <c r="D351" s="207" t="s">
        <v>134</v>
      </c>
      <c r="E351" s="208" t="s">
        <v>360</v>
      </c>
      <c r="F351" s="209" t="s">
        <v>361</v>
      </c>
      <c r="G351" s="210" t="s">
        <v>137</v>
      </c>
      <c r="H351" s="211">
        <v>8755</v>
      </c>
      <c r="I351" s="212"/>
      <c r="J351" s="213">
        <f>ROUND(I351*H351,2)</f>
        <v>0</v>
      </c>
      <c r="K351" s="209" t="s">
        <v>138</v>
      </c>
      <c r="L351" s="47"/>
      <c r="M351" s="214" t="s">
        <v>19</v>
      </c>
      <c r="N351" s="215" t="s">
        <v>43</v>
      </c>
      <c r="O351" s="87"/>
      <c r="P351" s="216">
        <f>O351*H351</f>
        <v>0</v>
      </c>
      <c r="Q351" s="216">
        <v>0</v>
      </c>
      <c r="R351" s="216">
        <f>Q351*H351</f>
        <v>0</v>
      </c>
      <c r="S351" s="216">
        <v>0.02</v>
      </c>
      <c r="T351" s="217">
        <f>S351*H351</f>
        <v>175.09999999999999</v>
      </c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R351" s="218" t="s">
        <v>139</v>
      </c>
      <c r="AT351" s="218" t="s">
        <v>134</v>
      </c>
      <c r="AU351" s="218" t="s">
        <v>83</v>
      </c>
      <c r="AY351" s="20" t="s">
        <v>132</v>
      </c>
      <c r="BE351" s="219">
        <f>IF(N351="základní",J351,0)</f>
        <v>0</v>
      </c>
      <c r="BF351" s="219">
        <f>IF(N351="snížená",J351,0)</f>
        <v>0</v>
      </c>
      <c r="BG351" s="219">
        <f>IF(N351="zákl. přenesená",J351,0)</f>
        <v>0</v>
      </c>
      <c r="BH351" s="219">
        <f>IF(N351="sníž. přenesená",J351,0)</f>
        <v>0</v>
      </c>
      <c r="BI351" s="219">
        <f>IF(N351="nulová",J351,0)</f>
        <v>0</v>
      </c>
      <c r="BJ351" s="20" t="s">
        <v>80</v>
      </c>
      <c r="BK351" s="219">
        <f>ROUND(I351*H351,2)</f>
        <v>0</v>
      </c>
      <c r="BL351" s="20" t="s">
        <v>139</v>
      </c>
      <c r="BM351" s="218" t="s">
        <v>362</v>
      </c>
    </row>
    <row r="352" s="2" customFormat="1">
      <c r="A352" s="41"/>
      <c r="B352" s="42"/>
      <c r="C352" s="43"/>
      <c r="D352" s="220" t="s">
        <v>141</v>
      </c>
      <c r="E352" s="43"/>
      <c r="F352" s="221" t="s">
        <v>363</v>
      </c>
      <c r="G352" s="43"/>
      <c r="H352" s="43"/>
      <c r="I352" s="222"/>
      <c r="J352" s="43"/>
      <c r="K352" s="43"/>
      <c r="L352" s="47"/>
      <c r="M352" s="223"/>
      <c r="N352" s="224"/>
      <c r="O352" s="87"/>
      <c r="P352" s="87"/>
      <c r="Q352" s="87"/>
      <c r="R352" s="87"/>
      <c r="S352" s="87"/>
      <c r="T352" s="88"/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T352" s="20" t="s">
        <v>141</v>
      </c>
      <c r="AU352" s="20" t="s">
        <v>83</v>
      </c>
    </row>
    <row r="353" s="13" customFormat="1">
      <c r="A353" s="13"/>
      <c r="B353" s="225"/>
      <c r="C353" s="226"/>
      <c r="D353" s="227" t="s">
        <v>143</v>
      </c>
      <c r="E353" s="228" t="s">
        <v>19</v>
      </c>
      <c r="F353" s="229" t="s">
        <v>155</v>
      </c>
      <c r="G353" s="226"/>
      <c r="H353" s="228" t="s">
        <v>19</v>
      </c>
      <c r="I353" s="230"/>
      <c r="J353" s="226"/>
      <c r="K353" s="226"/>
      <c r="L353" s="231"/>
      <c r="M353" s="232"/>
      <c r="N353" s="233"/>
      <c r="O353" s="233"/>
      <c r="P353" s="233"/>
      <c r="Q353" s="233"/>
      <c r="R353" s="233"/>
      <c r="S353" s="233"/>
      <c r="T353" s="234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5" t="s">
        <v>143</v>
      </c>
      <c r="AU353" s="235" t="s">
        <v>83</v>
      </c>
      <c r="AV353" s="13" t="s">
        <v>80</v>
      </c>
      <c r="AW353" s="13" t="s">
        <v>33</v>
      </c>
      <c r="AX353" s="13" t="s">
        <v>72</v>
      </c>
      <c r="AY353" s="235" t="s">
        <v>132</v>
      </c>
    </row>
    <row r="354" s="14" customFormat="1">
      <c r="A354" s="14"/>
      <c r="B354" s="236"/>
      <c r="C354" s="237"/>
      <c r="D354" s="227" t="s">
        <v>143</v>
      </c>
      <c r="E354" s="238" t="s">
        <v>19</v>
      </c>
      <c r="F354" s="239" t="s">
        <v>169</v>
      </c>
      <c r="G354" s="237"/>
      <c r="H354" s="240">
        <v>6140</v>
      </c>
      <c r="I354" s="241"/>
      <c r="J354" s="237"/>
      <c r="K354" s="237"/>
      <c r="L354" s="242"/>
      <c r="M354" s="243"/>
      <c r="N354" s="244"/>
      <c r="O354" s="244"/>
      <c r="P354" s="244"/>
      <c r="Q354" s="244"/>
      <c r="R354" s="244"/>
      <c r="S354" s="244"/>
      <c r="T354" s="245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46" t="s">
        <v>143</v>
      </c>
      <c r="AU354" s="246" t="s">
        <v>83</v>
      </c>
      <c r="AV354" s="14" t="s">
        <v>83</v>
      </c>
      <c r="AW354" s="14" t="s">
        <v>33</v>
      </c>
      <c r="AX354" s="14" t="s">
        <v>72</v>
      </c>
      <c r="AY354" s="246" t="s">
        <v>132</v>
      </c>
    </row>
    <row r="355" s="14" customFormat="1">
      <c r="A355" s="14"/>
      <c r="B355" s="236"/>
      <c r="C355" s="237"/>
      <c r="D355" s="227" t="s">
        <v>143</v>
      </c>
      <c r="E355" s="238" t="s">
        <v>19</v>
      </c>
      <c r="F355" s="239" t="s">
        <v>162</v>
      </c>
      <c r="G355" s="237"/>
      <c r="H355" s="240">
        <v>1430</v>
      </c>
      <c r="I355" s="241"/>
      <c r="J355" s="237"/>
      <c r="K355" s="237"/>
      <c r="L355" s="242"/>
      <c r="M355" s="243"/>
      <c r="N355" s="244"/>
      <c r="O355" s="244"/>
      <c r="P355" s="244"/>
      <c r="Q355" s="244"/>
      <c r="R355" s="244"/>
      <c r="S355" s="244"/>
      <c r="T355" s="245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46" t="s">
        <v>143</v>
      </c>
      <c r="AU355" s="246" t="s">
        <v>83</v>
      </c>
      <c r="AV355" s="14" t="s">
        <v>83</v>
      </c>
      <c r="AW355" s="14" t="s">
        <v>33</v>
      </c>
      <c r="AX355" s="14" t="s">
        <v>72</v>
      </c>
      <c r="AY355" s="246" t="s">
        <v>132</v>
      </c>
    </row>
    <row r="356" s="14" customFormat="1">
      <c r="A356" s="14"/>
      <c r="B356" s="236"/>
      <c r="C356" s="237"/>
      <c r="D356" s="227" t="s">
        <v>143</v>
      </c>
      <c r="E356" s="238" t="s">
        <v>19</v>
      </c>
      <c r="F356" s="239" t="s">
        <v>156</v>
      </c>
      <c r="G356" s="237"/>
      <c r="H356" s="240">
        <v>755</v>
      </c>
      <c r="I356" s="241"/>
      <c r="J356" s="237"/>
      <c r="K356" s="237"/>
      <c r="L356" s="242"/>
      <c r="M356" s="243"/>
      <c r="N356" s="244"/>
      <c r="O356" s="244"/>
      <c r="P356" s="244"/>
      <c r="Q356" s="244"/>
      <c r="R356" s="244"/>
      <c r="S356" s="244"/>
      <c r="T356" s="245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46" t="s">
        <v>143</v>
      </c>
      <c r="AU356" s="246" t="s">
        <v>83</v>
      </c>
      <c r="AV356" s="14" t="s">
        <v>83</v>
      </c>
      <c r="AW356" s="14" t="s">
        <v>33</v>
      </c>
      <c r="AX356" s="14" t="s">
        <v>72</v>
      </c>
      <c r="AY356" s="246" t="s">
        <v>132</v>
      </c>
    </row>
    <row r="357" s="13" customFormat="1">
      <c r="A357" s="13"/>
      <c r="B357" s="225"/>
      <c r="C357" s="226"/>
      <c r="D357" s="227" t="s">
        <v>143</v>
      </c>
      <c r="E357" s="228" t="s">
        <v>19</v>
      </c>
      <c r="F357" s="229" t="s">
        <v>170</v>
      </c>
      <c r="G357" s="226"/>
      <c r="H357" s="228" t="s">
        <v>19</v>
      </c>
      <c r="I357" s="230"/>
      <c r="J357" s="226"/>
      <c r="K357" s="226"/>
      <c r="L357" s="231"/>
      <c r="M357" s="232"/>
      <c r="N357" s="233"/>
      <c r="O357" s="233"/>
      <c r="P357" s="233"/>
      <c r="Q357" s="233"/>
      <c r="R357" s="233"/>
      <c r="S357" s="233"/>
      <c r="T357" s="234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5" t="s">
        <v>143</v>
      </c>
      <c r="AU357" s="235" t="s">
        <v>83</v>
      </c>
      <c r="AV357" s="13" t="s">
        <v>80</v>
      </c>
      <c r="AW357" s="13" t="s">
        <v>33</v>
      </c>
      <c r="AX357" s="13" t="s">
        <v>72</v>
      </c>
      <c r="AY357" s="235" t="s">
        <v>132</v>
      </c>
    </row>
    <row r="358" s="14" customFormat="1">
      <c r="A358" s="14"/>
      <c r="B358" s="236"/>
      <c r="C358" s="237"/>
      <c r="D358" s="227" t="s">
        <v>143</v>
      </c>
      <c r="E358" s="238" t="s">
        <v>19</v>
      </c>
      <c r="F358" s="239" t="s">
        <v>171</v>
      </c>
      <c r="G358" s="237"/>
      <c r="H358" s="240">
        <v>35</v>
      </c>
      <c r="I358" s="241"/>
      <c r="J358" s="237"/>
      <c r="K358" s="237"/>
      <c r="L358" s="242"/>
      <c r="M358" s="243"/>
      <c r="N358" s="244"/>
      <c r="O358" s="244"/>
      <c r="P358" s="244"/>
      <c r="Q358" s="244"/>
      <c r="R358" s="244"/>
      <c r="S358" s="244"/>
      <c r="T358" s="245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46" t="s">
        <v>143</v>
      </c>
      <c r="AU358" s="246" t="s">
        <v>83</v>
      </c>
      <c r="AV358" s="14" t="s">
        <v>83</v>
      </c>
      <c r="AW358" s="14" t="s">
        <v>33</v>
      </c>
      <c r="AX358" s="14" t="s">
        <v>72</v>
      </c>
      <c r="AY358" s="246" t="s">
        <v>132</v>
      </c>
    </row>
    <row r="359" s="14" customFormat="1">
      <c r="A359" s="14"/>
      <c r="B359" s="236"/>
      <c r="C359" s="237"/>
      <c r="D359" s="227" t="s">
        <v>143</v>
      </c>
      <c r="E359" s="238" t="s">
        <v>19</v>
      </c>
      <c r="F359" s="239" t="s">
        <v>172</v>
      </c>
      <c r="G359" s="237"/>
      <c r="H359" s="240">
        <v>255</v>
      </c>
      <c r="I359" s="241"/>
      <c r="J359" s="237"/>
      <c r="K359" s="237"/>
      <c r="L359" s="242"/>
      <c r="M359" s="243"/>
      <c r="N359" s="244"/>
      <c r="O359" s="244"/>
      <c r="P359" s="244"/>
      <c r="Q359" s="244"/>
      <c r="R359" s="244"/>
      <c r="S359" s="244"/>
      <c r="T359" s="245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46" t="s">
        <v>143</v>
      </c>
      <c r="AU359" s="246" t="s">
        <v>83</v>
      </c>
      <c r="AV359" s="14" t="s">
        <v>83</v>
      </c>
      <c r="AW359" s="14" t="s">
        <v>33</v>
      </c>
      <c r="AX359" s="14" t="s">
        <v>72</v>
      </c>
      <c r="AY359" s="246" t="s">
        <v>132</v>
      </c>
    </row>
    <row r="360" s="14" customFormat="1">
      <c r="A360" s="14"/>
      <c r="B360" s="236"/>
      <c r="C360" s="237"/>
      <c r="D360" s="227" t="s">
        <v>143</v>
      </c>
      <c r="E360" s="238" t="s">
        <v>19</v>
      </c>
      <c r="F360" s="239" t="s">
        <v>173</v>
      </c>
      <c r="G360" s="237"/>
      <c r="H360" s="240">
        <v>120</v>
      </c>
      <c r="I360" s="241"/>
      <c r="J360" s="237"/>
      <c r="K360" s="237"/>
      <c r="L360" s="242"/>
      <c r="M360" s="243"/>
      <c r="N360" s="244"/>
      <c r="O360" s="244"/>
      <c r="P360" s="244"/>
      <c r="Q360" s="244"/>
      <c r="R360" s="244"/>
      <c r="S360" s="244"/>
      <c r="T360" s="245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46" t="s">
        <v>143</v>
      </c>
      <c r="AU360" s="246" t="s">
        <v>83</v>
      </c>
      <c r="AV360" s="14" t="s">
        <v>83</v>
      </c>
      <c r="AW360" s="14" t="s">
        <v>33</v>
      </c>
      <c r="AX360" s="14" t="s">
        <v>72</v>
      </c>
      <c r="AY360" s="246" t="s">
        <v>132</v>
      </c>
    </row>
    <row r="361" s="14" customFormat="1">
      <c r="A361" s="14"/>
      <c r="B361" s="236"/>
      <c r="C361" s="237"/>
      <c r="D361" s="227" t="s">
        <v>143</v>
      </c>
      <c r="E361" s="238" t="s">
        <v>19</v>
      </c>
      <c r="F361" s="239" t="s">
        <v>164</v>
      </c>
      <c r="G361" s="237"/>
      <c r="H361" s="240">
        <v>20</v>
      </c>
      <c r="I361" s="241"/>
      <c r="J361" s="237"/>
      <c r="K361" s="237"/>
      <c r="L361" s="242"/>
      <c r="M361" s="243"/>
      <c r="N361" s="244"/>
      <c r="O361" s="244"/>
      <c r="P361" s="244"/>
      <c r="Q361" s="244"/>
      <c r="R361" s="244"/>
      <c r="S361" s="244"/>
      <c r="T361" s="245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46" t="s">
        <v>143</v>
      </c>
      <c r="AU361" s="246" t="s">
        <v>83</v>
      </c>
      <c r="AV361" s="14" t="s">
        <v>83</v>
      </c>
      <c r="AW361" s="14" t="s">
        <v>33</v>
      </c>
      <c r="AX361" s="14" t="s">
        <v>72</v>
      </c>
      <c r="AY361" s="246" t="s">
        <v>132</v>
      </c>
    </row>
    <row r="362" s="15" customFormat="1">
      <c r="A362" s="15"/>
      <c r="B362" s="247"/>
      <c r="C362" s="248"/>
      <c r="D362" s="227" t="s">
        <v>143</v>
      </c>
      <c r="E362" s="249" t="s">
        <v>19</v>
      </c>
      <c r="F362" s="250" t="s">
        <v>148</v>
      </c>
      <c r="G362" s="248"/>
      <c r="H362" s="251">
        <v>8755</v>
      </c>
      <c r="I362" s="252"/>
      <c r="J362" s="248"/>
      <c r="K362" s="248"/>
      <c r="L362" s="253"/>
      <c r="M362" s="254"/>
      <c r="N362" s="255"/>
      <c r="O362" s="255"/>
      <c r="P362" s="255"/>
      <c r="Q362" s="255"/>
      <c r="R362" s="255"/>
      <c r="S362" s="255"/>
      <c r="T362" s="256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T362" s="257" t="s">
        <v>143</v>
      </c>
      <c r="AU362" s="257" t="s">
        <v>83</v>
      </c>
      <c r="AV362" s="15" t="s">
        <v>139</v>
      </c>
      <c r="AW362" s="15" t="s">
        <v>33</v>
      </c>
      <c r="AX362" s="15" t="s">
        <v>80</v>
      </c>
      <c r="AY362" s="257" t="s">
        <v>132</v>
      </c>
    </row>
    <row r="363" s="2" customFormat="1" ht="37.8" customHeight="1">
      <c r="A363" s="41"/>
      <c r="B363" s="42"/>
      <c r="C363" s="207" t="s">
        <v>364</v>
      </c>
      <c r="D363" s="207" t="s">
        <v>134</v>
      </c>
      <c r="E363" s="208" t="s">
        <v>365</v>
      </c>
      <c r="F363" s="209" t="s">
        <v>366</v>
      </c>
      <c r="G363" s="210" t="s">
        <v>137</v>
      </c>
      <c r="H363" s="211">
        <v>548.5</v>
      </c>
      <c r="I363" s="212"/>
      <c r="J363" s="213">
        <f>ROUND(I363*H363,2)</f>
        <v>0</v>
      </c>
      <c r="K363" s="209" t="s">
        <v>138</v>
      </c>
      <c r="L363" s="47"/>
      <c r="M363" s="214" t="s">
        <v>19</v>
      </c>
      <c r="N363" s="215" t="s">
        <v>43</v>
      </c>
      <c r="O363" s="87"/>
      <c r="P363" s="216">
        <f>O363*H363</f>
        <v>0</v>
      </c>
      <c r="Q363" s="216">
        <v>0</v>
      </c>
      <c r="R363" s="216">
        <f>Q363*H363</f>
        <v>0</v>
      </c>
      <c r="S363" s="216">
        <v>0.126</v>
      </c>
      <c r="T363" s="217">
        <f>S363*H363</f>
        <v>69.111000000000004</v>
      </c>
      <c r="U363" s="41"/>
      <c r="V363" s="41"/>
      <c r="W363" s="41"/>
      <c r="X363" s="41"/>
      <c r="Y363" s="41"/>
      <c r="Z363" s="41"/>
      <c r="AA363" s="41"/>
      <c r="AB363" s="41"/>
      <c r="AC363" s="41"/>
      <c r="AD363" s="41"/>
      <c r="AE363" s="41"/>
      <c r="AR363" s="218" t="s">
        <v>139</v>
      </c>
      <c r="AT363" s="218" t="s">
        <v>134</v>
      </c>
      <c r="AU363" s="218" t="s">
        <v>83</v>
      </c>
      <c r="AY363" s="20" t="s">
        <v>132</v>
      </c>
      <c r="BE363" s="219">
        <f>IF(N363="základní",J363,0)</f>
        <v>0</v>
      </c>
      <c r="BF363" s="219">
        <f>IF(N363="snížená",J363,0)</f>
        <v>0</v>
      </c>
      <c r="BG363" s="219">
        <f>IF(N363="zákl. přenesená",J363,0)</f>
        <v>0</v>
      </c>
      <c r="BH363" s="219">
        <f>IF(N363="sníž. přenesená",J363,0)</f>
        <v>0</v>
      </c>
      <c r="BI363" s="219">
        <f>IF(N363="nulová",J363,0)</f>
        <v>0</v>
      </c>
      <c r="BJ363" s="20" t="s">
        <v>80</v>
      </c>
      <c r="BK363" s="219">
        <f>ROUND(I363*H363,2)</f>
        <v>0</v>
      </c>
      <c r="BL363" s="20" t="s">
        <v>139</v>
      </c>
      <c r="BM363" s="218" t="s">
        <v>367</v>
      </c>
    </row>
    <row r="364" s="2" customFormat="1">
      <c r="A364" s="41"/>
      <c r="B364" s="42"/>
      <c r="C364" s="43"/>
      <c r="D364" s="220" t="s">
        <v>141</v>
      </c>
      <c r="E364" s="43"/>
      <c r="F364" s="221" t="s">
        <v>368</v>
      </c>
      <c r="G364" s="43"/>
      <c r="H364" s="43"/>
      <c r="I364" s="222"/>
      <c r="J364" s="43"/>
      <c r="K364" s="43"/>
      <c r="L364" s="47"/>
      <c r="M364" s="223"/>
      <c r="N364" s="224"/>
      <c r="O364" s="87"/>
      <c r="P364" s="87"/>
      <c r="Q364" s="87"/>
      <c r="R364" s="87"/>
      <c r="S364" s="87"/>
      <c r="T364" s="88"/>
      <c r="U364" s="41"/>
      <c r="V364" s="41"/>
      <c r="W364" s="41"/>
      <c r="X364" s="41"/>
      <c r="Y364" s="41"/>
      <c r="Z364" s="41"/>
      <c r="AA364" s="41"/>
      <c r="AB364" s="41"/>
      <c r="AC364" s="41"/>
      <c r="AD364" s="41"/>
      <c r="AE364" s="41"/>
      <c r="AT364" s="20" t="s">
        <v>141</v>
      </c>
      <c r="AU364" s="20" t="s">
        <v>83</v>
      </c>
    </row>
    <row r="365" s="13" customFormat="1">
      <c r="A365" s="13"/>
      <c r="B365" s="225"/>
      <c r="C365" s="226"/>
      <c r="D365" s="227" t="s">
        <v>143</v>
      </c>
      <c r="E365" s="228" t="s">
        <v>19</v>
      </c>
      <c r="F365" s="229" t="s">
        <v>190</v>
      </c>
      <c r="G365" s="226"/>
      <c r="H365" s="228" t="s">
        <v>19</v>
      </c>
      <c r="I365" s="230"/>
      <c r="J365" s="226"/>
      <c r="K365" s="226"/>
      <c r="L365" s="231"/>
      <c r="M365" s="232"/>
      <c r="N365" s="233"/>
      <c r="O365" s="233"/>
      <c r="P365" s="233"/>
      <c r="Q365" s="233"/>
      <c r="R365" s="233"/>
      <c r="S365" s="233"/>
      <c r="T365" s="234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5" t="s">
        <v>143</v>
      </c>
      <c r="AU365" s="235" t="s">
        <v>83</v>
      </c>
      <c r="AV365" s="13" t="s">
        <v>80</v>
      </c>
      <c r="AW365" s="13" t="s">
        <v>33</v>
      </c>
      <c r="AX365" s="13" t="s">
        <v>72</v>
      </c>
      <c r="AY365" s="235" t="s">
        <v>132</v>
      </c>
    </row>
    <row r="366" s="14" customFormat="1">
      <c r="A366" s="14"/>
      <c r="B366" s="236"/>
      <c r="C366" s="237"/>
      <c r="D366" s="227" t="s">
        <v>143</v>
      </c>
      <c r="E366" s="238" t="s">
        <v>19</v>
      </c>
      <c r="F366" s="239" t="s">
        <v>191</v>
      </c>
      <c r="G366" s="237"/>
      <c r="H366" s="240">
        <v>156.25</v>
      </c>
      <c r="I366" s="241"/>
      <c r="J366" s="237"/>
      <c r="K366" s="237"/>
      <c r="L366" s="242"/>
      <c r="M366" s="243"/>
      <c r="N366" s="244"/>
      <c r="O366" s="244"/>
      <c r="P366" s="244"/>
      <c r="Q366" s="244"/>
      <c r="R366" s="244"/>
      <c r="S366" s="244"/>
      <c r="T366" s="245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46" t="s">
        <v>143</v>
      </c>
      <c r="AU366" s="246" t="s">
        <v>83</v>
      </c>
      <c r="AV366" s="14" t="s">
        <v>83</v>
      </c>
      <c r="AW366" s="14" t="s">
        <v>33</v>
      </c>
      <c r="AX366" s="14" t="s">
        <v>72</v>
      </c>
      <c r="AY366" s="246" t="s">
        <v>132</v>
      </c>
    </row>
    <row r="367" s="14" customFormat="1">
      <c r="A367" s="14"/>
      <c r="B367" s="236"/>
      <c r="C367" s="237"/>
      <c r="D367" s="227" t="s">
        <v>143</v>
      </c>
      <c r="E367" s="238" t="s">
        <v>19</v>
      </c>
      <c r="F367" s="239" t="s">
        <v>192</v>
      </c>
      <c r="G367" s="237"/>
      <c r="H367" s="240">
        <v>102.75</v>
      </c>
      <c r="I367" s="241"/>
      <c r="J367" s="237"/>
      <c r="K367" s="237"/>
      <c r="L367" s="242"/>
      <c r="M367" s="243"/>
      <c r="N367" s="244"/>
      <c r="O367" s="244"/>
      <c r="P367" s="244"/>
      <c r="Q367" s="244"/>
      <c r="R367" s="244"/>
      <c r="S367" s="244"/>
      <c r="T367" s="245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46" t="s">
        <v>143</v>
      </c>
      <c r="AU367" s="246" t="s">
        <v>83</v>
      </c>
      <c r="AV367" s="14" t="s">
        <v>83</v>
      </c>
      <c r="AW367" s="14" t="s">
        <v>33</v>
      </c>
      <c r="AX367" s="14" t="s">
        <v>72</v>
      </c>
      <c r="AY367" s="246" t="s">
        <v>132</v>
      </c>
    </row>
    <row r="368" s="14" customFormat="1">
      <c r="A368" s="14"/>
      <c r="B368" s="236"/>
      <c r="C368" s="237"/>
      <c r="D368" s="227" t="s">
        <v>143</v>
      </c>
      <c r="E368" s="238" t="s">
        <v>19</v>
      </c>
      <c r="F368" s="239" t="s">
        <v>193</v>
      </c>
      <c r="G368" s="237"/>
      <c r="H368" s="240">
        <v>107.25</v>
      </c>
      <c r="I368" s="241"/>
      <c r="J368" s="237"/>
      <c r="K368" s="237"/>
      <c r="L368" s="242"/>
      <c r="M368" s="243"/>
      <c r="N368" s="244"/>
      <c r="O368" s="244"/>
      <c r="P368" s="244"/>
      <c r="Q368" s="244"/>
      <c r="R368" s="244"/>
      <c r="S368" s="244"/>
      <c r="T368" s="245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46" t="s">
        <v>143</v>
      </c>
      <c r="AU368" s="246" t="s">
        <v>83</v>
      </c>
      <c r="AV368" s="14" t="s">
        <v>83</v>
      </c>
      <c r="AW368" s="14" t="s">
        <v>33</v>
      </c>
      <c r="AX368" s="14" t="s">
        <v>72</v>
      </c>
      <c r="AY368" s="246" t="s">
        <v>132</v>
      </c>
    </row>
    <row r="369" s="14" customFormat="1">
      <c r="A369" s="14"/>
      <c r="B369" s="236"/>
      <c r="C369" s="237"/>
      <c r="D369" s="227" t="s">
        <v>143</v>
      </c>
      <c r="E369" s="238" t="s">
        <v>19</v>
      </c>
      <c r="F369" s="239" t="s">
        <v>194</v>
      </c>
      <c r="G369" s="237"/>
      <c r="H369" s="240">
        <v>102.75</v>
      </c>
      <c r="I369" s="241"/>
      <c r="J369" s="237"/>
      <c r="K369" s="237"/>
      <c r="L369" s="242"/>
      <c r="M369" s="243"/>
      <c r="N369" s="244"/>
      <c r="O369" s="244"/>
      <c r="P369" s="244"/>
      <c r="Q369" s="244"/>
      <c r="R369" s="244"/>
      <c r="S369" s="244"/>
      <c r="T369" s="245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46" t="s">
        <v>143</v>
      </c>
      <c r="AU369" s="246" t="s">
        <v>83</v>
      </c>
      <c r="AV369" s="14" t="s">
        <v>83</v>
      </c>
      <c r="AW369" s="14" t="s">
        <v>33</v>
      </c>
      <c r="AX369" s="14" t="s">
        <v>72</v>
      </c>
      <c r="AY369" s="246" t="s">
        <v>132</v>
      </c>
    </row>
    <row r="370" s="14" customFormat="1">
      <c r="A370" s="14"/>
      <c r="B370" s="236"/>
      <c r="C370" s="237"/>
      <c r="D370" s="227" t="s">
        <v>143</v>
      </c>
      <c r="E370" s="238" t="s">
        <v>19</v>
      </c>
      <c r="F370" s="239" t="s">
        <v>195</v>
      </c>
      <c r="G370" s="237"/>
      <c r="H370" s="240">
        <v>16</v>
      </c>
      <c r="I370" s="241"/>
      <c r="J370" s="237"/>
      <c r="K370" s="237"/>
      <c r="L370" s="242"/>
      <c r="M370" s="243"/>
      <c r="N370" s="244"/>
      <c r="O370" s="244"/>
      <c r="P370" s="244"/>
      <c r="Q370" s="244"/>
      <c r="R370" s="244"/>
      <c r="S370" s="244"/>
      <c r="T370" s="245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46" t="s">
        <v>143</v>
      </c>
      <c r="AU370" s="246" t="s">
        <v>83</v>
      </c>
      <c r="AV370" s="14" t="s">
        <v>83</v>
      </c>
      <c r="AW370" s="14" t="s">
        <v>33</v>
      </c>
      <c r="AX370" s="14" t="s">
        <v>72</v>
      </c>
      <c r="AY370" s="246" t="s">
        <v>132</v>
      </c>
    </row>
    <row r="371" s="14" customFormat="1">
      <c r="A371" s="14"/>
      <c r="B371" s="236"/>
      <c r="C371" s="237"/>
      <c r="D371" s="227" t="s">
        <v>143</v>
      </c>
      <c r="E371" s="238" t="s">
        <v>19</v>
      </c>
      <c r="F371" s="239" t="s">
        <v>196</v>
      </c>
      <c r="G371" s="237"/>
      <c r="H371" s="240">
        <v>63.5</v>
      </c>
      <c r="I371" s="241"/>
      <c r="J371" s="237"/>
      <c r="K371" s="237"/>
      <c r="L371" s="242"/>
      <c r="M371" s="243"/>
      <c r="N371" s="244"/>
      <c r="O371" s="244"/>
      <c r="P371" s="244"/>
      <c r="Q371" s="244"/>
      <c r="R371" s="244"/>
      <c r="S371" s="244"/>
      <c r="T371" s="245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46" t="s">
        <v>143</v>
      </c>
      <c r="AU371" s="246" t="s">
        <v>83</v>
      </c>
      <c r="AV371" s="14" t="s">
        <v>83</v>
      </c>
      <c r="AW371" s="14" t="s">
        <v>33</v>
      </c>
      <c r="AX371" s="14" t="s">
        <v>72</v>
      </c>
      <c r="AY371" s="246" t="s">
        <v>132</v>
      </c>
    </row>
    <row r="372" s="15" customFormat="1">
      <c r="A372" s="15"/>
      <c r="B372" s="247"/>
      <c r="C372" s="248"/>
      <c r="D372" s="227" t="s">
        <v>143</v>
      </c>
      <c r="E372" s="249" t="s">
        <v>19</v>
      </c>
      <c r="F372" s="250" t="s">
        <v>148</v>
      </c>
      <c r="G372" s="248"/>
      <c r="H372" s="251">
        <v>548.5</v>
      </c>
      <c r="I372" s="252"/>
      <c r="J372" s="248"/>
      <c r="K372" s="248"/>
      <c r="L372" s="253"/>
      <c r="M372" s="254"/>
      <c r="N372" s="255"/>
      <c r="O372" s="255"/>
      <c r="P372" s="255"/>
      <c r="Q372" s="255"/>
      <c r="R372" s="255"/>
      <c r="S372" s="255"/>
      <c r="T372" s="256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57" t="s">
        <v>143</v>
      </c>
      <c r="AU372" s="257" t="s">
        <v>83</v>
      </c>
      <c r="AV372" s="15" t="s">
        <v>139</v>
      </c>
      <c r="AW372" s="15" t="s">
        <v>33</v>
      </c>
      <c r="AX372" s="15" t="s">
        <v>80</v>
      </c>
      <c r="AY372" s="257" t="s">
        <v>132</v>
      </c>
    </row>
    <row r="373" s="2" customFormat="1" ht="24.15" customHeight="1">
      <c r="A373" s="41"/>
      <c r="B373" s="42"/>
      <c r="C373" s="207" t="s">
        <v>369</v>
      </c>
      <c r="D373" s="207" t="s">
        <v>134</v>
      </c>
      <c r="E373" s="208" t="s">
        <v>370</v>
      </c>
      <c r="F373" s="209" t="s">
        <v>371</v>
      </c>
      <c r="G373" s="210" t="s">
        <v>243</v>
      </c>
      <c r="H373" s="211">
        <v>2</v>
      </c>
      <c r="I373" s="212"/>
      <c r="J373" s="213">
        <f>ROUND(I373*H373,2)</f>
        <v>0</v>
      </c>
      <c r="K373" s="209" t="s">
        <v>138</v>
      </c>
      <c r="L373" s="47"/>
      <c r="M373" s="214" t="s">
        <v>19</v>
      </c>
      <c r="N373" s="215" t="s">
        <v>43</v>
      </c>
      <c r="O373" s="87"/>
      <c r="P373" s="216">
        <f>O373*H373</f>
        <v>0</v>
      </c>
      <c r="Q373" s="216">
        <v>0</v>
      </c>
      <c r="R373" s="216">
        <f>Q373*H373</f>
        <v>0</v>
      </c>
      <c r="S373" s="216">
        <v>0.0040000000000000001</v>
      </c>
      <c r="T373" s="217">
        <f>S373*H373</f>
        <v>0.0080000000000000002</v>
      </c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R373" s="218" t="s">
        <v>139</v>
      </c>
      <c r="AT373" s="218" t="s">
        <v>134</v>
      </c>
      <c r="AU373" s="218" t="s">
        <v>83</v>
      </c>
      <c r="AY373" s="20" t="s">
        <v>132</v>
      </c>
      <c r="BE373" s="219">
        <f>IF(N373="základní",J373,0)</f>
        <v>0</v>
      </c>
      <c r="BF373" s="219">
        <f>IF(N373="snížená",J373,0)</f>
        <v>0</v>
      </c>
      <c r="BG373" s="219">
        <f>IF(N373="zákl. přenesená",J373,0)</f>
        <v>0</v>
      </c>
      <c r="BH373" s="219">
        <f>IF(N373="sníž. přenesená",J373,0)</f>
        <v>0</v>
      </c>
      <c r="BI373" s="219">
        <f>IF(N373="nulová",J373,0)</f>
        <v>0</v>
      </c>
      <c r="BJ373" s="20" t="s">
        <v>80</v>
      </c>
      <c r="BK373" s="219">
        <f>ROUND(I373*H373,2)</f>
        <v>0</v>
      </c>
      <c r="BL373" s="20" t="s">
        <v>139</v>
      </c>
      <c r="BM373" s="218" t="s">
        <v>372</v>
      </c>
    </row>
    <row r="374" s="2" customFormat="1">
      <c r="A374" s="41"/>
      <c r="B374" s="42"/>
      <c r="C374" s="43"/>
      <c r="D374" s="220" t="s">
        <v>141</v>
      </c>
      <c r="E374" s="43"/>
      <c r="F374" s="221" t="s">
        <v>373</v>
      </c>
      <c r="G374" s="43"/>
      <c r="H374" s="43"/>
      <c r="I374" s="222"/>
      <c r="J374" s="43"/>
      <c r="K374" s="43"/>
      <c r="L374" s="47"/>
      <c r="M374" s="223"/>
      <c r="N374" s="224"/>
      <c r="O374" s="87"/>
      <c r="P374" s="87"/>
      <c r="Q374" s="87"/>
      <c r="R374" s="87"/>
      <c r="S374" s="87"/>
      <c r="T374" s="88"/>
      <c r="U374" s="41"/>
      <c r="V374" s="41"/>
      <c r="W374" s="41"/>
      <c r="X374" s="41"/>
      <c r="Y374" s="41"/>
      <c r="Z374" s="41"/>
      <c r="AA374" s="41"/>
      <c r="AB374" s="41"/>
      <c r="AC374" s="41"/>
      <c r="AD374" s="41"/>
      <c r="AE374" s="41"/>
      <c r="AT374" s="20" t="s">
        <v>141</v>
      </c>
      <c r="AU374" s="20" t="s">
        <v>83</v>
      </c>
    </row>
    <row r="375" s="13" customFormat="1">
      <c r="A375" s="13"/>
      <c r="B375" s="225"/>
      <c r="C375" s="226"/>
      <c r="D375" s="227" t="s">
        <v>143</v>
      </c>
      <c r="E375" s="228" t="s">
        <v>19</v>
      </c>
      <c r="F375" s="229" t="s">
        <v>374</v>
      </c>
      <c r="G375" s="226"/>
      <c r="H375" s="228" t="s">
        <v>19</v>
      </c>
      <c r="I375" s="230"/>
      <c r="J375" s="226"/>
      <c r="K375" s="226"/>
      <c r="L375" s="231"/>
      <c r="M375" s="232"/>
      <c r="N375" s="233"/>
      <c r="O375" s="233"/>
      <c r="P375" s="233"/>
      <c r="Q375" s="233"/>
      <c r="R375" s="233"/>
      <c r="S375" s="233"/>
      <c r="T375" s="234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35" t="s">
        <v>143</v>
      </c>
      <c r="AU375" s="235" t="s">
        <v>83</v>
      </c>
      <c r="AV375" s="13" t="s">
        <v>80</v>
      </c>
      <c r="AW375" s="13" t="s">
        <v>33</v>
      </c>
      <c r="AX375" s="13" t="s">
        <v>72</v>
      </c>
      <c r="AY375" s="235" t="s">
        <v>132</v>
      </c>
    </row>
    <row r="376" s="14" customFormat="1">
      <c r="A376" s="14"/>
      <c r="B376" s="236"/>
      <c r="C376" s="237"/>
      <c r="D376" s="227" t="s">
        <v>143</v>
      </c>
      <c r="E376" s="238" t="s">
        <v>19</v>
      </c>
      <c r="F376" s="239" t="s">
        <v>375</v>
      </c>
      <c r="G376" s="237"/>
      <c r="H376" s="240">
        <v>2</v>
      </c>
      <c r="I376" s="241"/>
      <c r="J376" s="237"/>
      <c r="K376" s="237"/>
      <c r="L376" s="242"/>
      <c r="M376" s="243"/>
      <c r="N376" s="244"/>
      <c r="O376" s="244"/>
      <c r="P376" s="244"/>
      <c r="Q376" s="244"/>
      <c r="R376" s="244"/>
      <c r="S376" s="244"/>
      <c r="T376" s="245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46" t="s">
        <v>143</v>
      </c>
      <c r="AU376" s="246" t="s">
        <v>83</v>
      </c>
      <c r="AV376" s="14" t="s">
        <v>83</v>
      </c>
      <c r="AW376" s="14" t="s">
        <v>33</v>
      </c>
      <c r="AX376" s="14" t="s">
        <v>80</v>
      </c>
      <c r="AY376" s="246" t="s">
        <v>132</v>
      </c>
    </row>
    <row r="377" s="12" customFormat="1" ht="22.8" customHeight="1">
      <c r="A377" s="12"/>
      <c r="B377" s="191"/>
      <c r="C377" s="192"/>
      <c r="D377" s="193" t="s">
        <v>71</v>
      </c>
      <c r="E377" s="205" t="s">
        <v>376</v>
      </c>
      <c r="F377" s="205" t="s">
        <v>377</v>
      </c>
      <c r="G377" s="192"/>
      <c r="H377" s="192"/>
      <c r="I377" s="195"/>
      <c r="J377" s="206">
        <f>BK377</f>
        <v>0</v>
      </c>
      <c r="K377" s="192"/>
      <c r="L377" s="197"/>
      <c r="M377" s="198"/>
      <c r="N377" s="199"/>
      <c r="O377" s="199"/>
      <c r="P377" s="200">
        <f>SUM(P378:P411)</f>
        <v>0</v>
      </c>
      <c r="Q377" s="199"/>
      <c r="R377" s="200">
        <f>SUM(R378:R411)</f>
        <v>0</v>
      </c>
      <c r="S377" s="199"/>
      <c r="T377" s="201">
        <f>SUM(T378:T411)</f>
        <v>0</v>
      </c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R377" s="202" t="s">
        <v>80</v>
      </c>
      <c r="AT377" s="203" t="s">
        <v>71</v>
      </c>
      <c r="AU377" s="203" t="s">
        <v>80</v>
      </c>
      <c r="AY377" s="202" t="s">
        <v>132</v>
      </c>
      <c r="BK377" s="204">
        <f>SUM(BK378:BK411)</f>
        <v>0</v>
      </c>
    </row>
    <row r="378" s="2" customFormat="1" ht="24.15" customHeight="1">
      <c r="A378" s="41"/>
      <c r="B378" s="42"/>
      <c r="C378" s="207" t="s">
        <v>378</v>
      </c>
      <c r="D378" s="207" t="s">
        <v>134</v>
      </c>
      <c r="E378" s="208" t="s">
        <v>379</v>
      </c>
      <c r="F378" s="209" t="s">
        <v>380</v>
      </c>
      <c r="G378" s="210" t="s">
        <v>381</v>
      </c>
      <c r="H378" s="211">
        <v>2345.5</v>
      </c>
      <c r="I378" s="212"/>
      <c r="J378" s="213">
        <f>ROUND(I378*H378,2)</f>
        <v>0</v>
      </c>
      <c r="K378" s="209" t="s">
        <v>138</v>
      </c>
      <c r="L378" s="47"/>
      <c r="M378" s="214" t="s">
        <v>19</v>
      </c>
      <c r="N378" s="215" t="s">
        <v>43</v>
      </c>
      <c r="O378" s="87"/>
      <c r="P378" s="216">
        <f>O378*H378</f>
        <v>0</v>
      </c>
      <c r="Q378" s="216">
        <v>0</v>
      </c>
      <c r="R378" s="216">
        <f>Q378*H378</f>
        <v>0</v>
      </c>
      <c r="S378" s="216">
        <v>0</v>
      </c>
      <c r="T378" s="217">
        <f>S378*H378</f>
        <v>0</v>
      </c>
      <c r="U378" s="41"/>
      <c r="V378" s="41"/>
      <c r="W378" s="41"/>
      <c r="X378" s="41"/>
      <c r="Y378" s="41"/>
      <c r="Z378" s="41"/>
      <c r="AA378" s="41"/>
      <c r="AB378" s="41"/>
      <c r="AC378" s="41"/>
      <c r="AD378" s="41"/>
      <c r="AE378" s="41"/>
      <c r="AR378" s="218" t="s">
        <v>139</v>
      </c>
      <c r="AT378" s="218" t="s">
        <v>134</v>
      </c>
      <c r="AU378" s="218" t="s">
        <v>83</v>
      </c>
      <c r="AY378" s="20" t="s">
        <v>132</v>
      </c>
      <c r="BE378" s="219">
        <f>IF(N378="základní",J378,0)</f>
        <v>0</v>
      </c>
      <c r="BF378" s="219">
        <f>IF(N378="snížená",J378,0)</f>
        <v>0</v>
      </c>
      <c r="BG378" s="219">
        <f>IF(N378="zákl. přenesená",J378,0)</f>
        <v>0</v>
      </c>
      <c r="BH378" s="219">
        <f>IF(N378="sníž. přenesená",J378,0)</f>
        <v>0</v>
      </c>
      <c r="BI378" s="219">
        <f>IF(N378="nulová",J378,0)</f>
        <v>0</v>
      </c>
      <c r="BJ378" s="20" t="s">
        <v>80</v>
      </c>
      <c r="BK378" s="219">
        <f>ROUND(I378*H378,2)</f>
        <v>0</v>
      </c>
      <c r="BL378" s="20" t="s">
        <v>139</v>
      </c>
      <c r="BM378" s="218" t="s">
        <v>382</v>
      </c>
    </row>
    <row r="379" s="2" customFormat="1">
      <c r="A379" s="41"/>
      <c r="B379" s="42"/>
      <c r="C379" s="43"/>
      <c r="D379" s="220" t="s">
        <v>141</v>
      </c>
      <c r="E379" s="43"/>
      <c r="F379" s="221" t="s">
        <v>383</v>
      </c>
      <c r="G379" s="43"/>
      <c r="H379" s="43"/>
      <c r="I379" s="222"/>
      <c r="J379" s="43"/>
      <c r="K379" s="43"/>
      <c r="L379" s="47"/>
      <c r="M379" s="223"/>
      <c r="N379" s="224"/>
      <c r="O379" s="87"/>
      <c r="P379" s="87"/>
      <c r="Q379" s="87"/>
      <c r="R379" s="87"/>
      <c r="S379" s="87"/>
      <c r="T379" s="88"/>
      <c r="U379" s="41"/>
      <c r="V379" s="41"/>
      <c r="W379" s="41"/>
      <c r="X379" s="41"/>
      <c r="Y379" s="41"/>
      <c r="Z379" s="41"/>
      <c r="AA379" s="41"/>
      <c r="AB379" s="41"/>
      <c r="AC379" s="41"/>
      <c r="AD379" s="41"/>
      <c r="AE379" s="41"/>
      <c r="AT379" s="20" t="s">
        <v>141</v>
      </c>
      <c r="AU379" s="20" t="s">
        <v>83</v>
      </c>
    </row>
    <row r="380" s="14" customFormat="1">
      <c r="A380" s="14"/>
      <c r="B380" s="236"/>
      <c r="C380" s="237"/>
      <c r="D380" s="227" t="s">
        <v>143</v>
      </c>
      <c r="E380" s="238" t="s">
        <v>19</v>
      </c>
      <c r="F380" s="239" t="s">
        <v>384</v>
      </c>
      <c r="G380" s="237"/>
      <c r="H380" s="240">
        <v>2013.7000000000001</v>
      </c>
      <c r="I380" s="241"/>
      <c r="J380" s="237"/>
      <c r="K380" s="237"/>
      <c r="L380" s="242"/>
      <c r="M380" s="243"/>
      <c r="N380" s="244"/>
      <c r="O380" s="244"/>
      <c r="P380" s="244"/>
      <c r="Q380" s="244"/>
      <c r="R380" s="244"/>
      <c r="S380" s="244"/>
      <c r="T380" s="245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46" t="s">
        <v>143</v>
      </c>
      <c r="AU380" s="246" t="s">
        <v>83</v>
      </c>
      <c r="AV380" s="14" t="s">
        <v>83</v>
      </c>
      <c r="AW380" s="14" t="s">
        <v>33</v>
      </c>
      <c r="AX380" s="14" t="s">
        <v>72</v>
      </c>
      <c r="AY380" s="246" t="s">
        <v>132</v>
      </c>
    </row>
    <row r="381" s="14" customFormat="1">
      <c r="A381" s="14"/>
      <c r="B381" s="236"/>
      <c r="C381" s="237"/>
      <c r="D381" s="227" t="s">
        <v>143</v>
      </c>
      <c r="E381" s="238" t="s">
        <v>19</v>
      </c>
      <c r="F381" s="239" t="s">
        <v>385</v>
      </c>
      <c r="G381" s="237"/>
      <c r="H381" s="240">
        <v>262.69999999999999</v>
      </c>
      <c r="I381" s="241"/>
      <c r="J381" s="237"/>
      <c r="K381" s="237"/>
      <c r="L381" s="242"/>
      <c r="M381" s="243"/>
      <c r="N381" s="244"/>
      <c r="O381" s="244"/>
      <c r="P381" s="244"/>
      <c r="Q381" s="244"/>
      <c r="R381" s="244"/>
      <c r="S381" s="244"/>
      <c r="T381" s="245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46" t="s">
        <v>143</v>
      </c>
      <c r="AU381" s="246" t="s">
        <v>83</v>
      </c>
      <c r="AV381" s="14" t="s">
        <v>83</v>
      </c>
      <c r="AW381" s="14" t="s">
        <v>33</v>
      </c>
      <c r="AX381" s="14" t="s">
        <v>72</v>
      </c>
      <c r="AY381" s="246" t="s">
        <v>132</v>
      </c>
    </row>
    <row r="382" s="14" customFormat="1">
      <c r="A382" s="14"/>
      <c r="B382" s="236"/>
      <c r="C382" s="237"/>
      <c r="D382" s="227" t="s">
        <v>143</v>
      </c>
      <c r="E382" s="238" t="s">
        <v>19</v>
      </c>
      <c r="F382" s="239" t="s">
        <v>386</v>
      </c>
      <c r="G382" s="237"/>
      <c r="H382" s="240">
        <v>69.099999999999994</v>
      </c>
      <c r="I382" s="241"/>
      <c r="J382" s="237"/>
      <c r="K382" s="237"/>
      <c r="L382" s="242"/>
      <c r="M382" s="243"/>
      <c r="N382" s="244"/>
      <c r="O382" s="244"/>
      <c r="P382" s="244"/>
      <c r="Q382" s="244"/>
      <c r="R382" s="244"/>
      <c r="S382" s="244"/>
      <c r="T382" s="245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46" t="s">
        <v>143</v>
      </c>
      <c r="AU382" s="246" t="s">
        <v>83</v>
      </c>
      <c r="AV382" s="14" t="s">
        <v>83</v>
      </c>
      <c r="AW382" s="14" t="s">
        <v>33</v>
      </c>
      <c r="AX382" s="14" t="s">
        <v>72</v>
      </c>
      <c r="AY382" s="246" t="s">
        <v>132</v>
      </c>
    </row>
    <row r="383" s="15" customFormat="1">
      <c r="A383" s="15"/>
      <c r="B383" s="247"/>
      <c r="C383" s="248"/>
      <c r="D383" s="227" t="s">
        <v>143</v>
      </c>
      <c r="E383" s="249" t="s">
        <v>19</v>
      </c>
      <c r="F383" s="250" t="s">
        <v>148</v>
      </c>
      <c r="G383" s="248"/>
      <c r="H383" s="251">
        <v>2345.5</v>
      </c>
      <c r="I383" s="252"/>
      <c r="J383" s="248"/>
      <c r="K383" s="248"/>
      <c r="L383" s="253"/>
      <c r="M383" s="254"/>
      <c r="N383" s="255"/>
      <c r="O383" s="255"/>
      <c r="P383" s="255"/>
      <c r="Q383" s="255"/>
      <c r="R383" s="255"/>
      <c r="S383" s="255"/>
      <c r="T383" s="256"/>
      <c r="U383" s="15"/>
      <c r="V383" s="15"/>
      <c r="W383" s="15"/>
      <c r="X383" s="15"/>
      <c r="Y383" s="15"/>
      <c r="Z383" s="15"/>
      <c r="AA383" s="15"/>
      <c r="AB383" s="15"/>
      <c r="AC383" s="15"/>
      <c r="AD383" s="15"/>
      <c r="AE383" s="15"/>
      <c r="AT383" s="257" t="s">
        <v>143</v>
      </c>
      <c r="AU383" s="257" t="s">
        <v>83</v>
      </c>
      <c r="AV383" s="15" t="s">
        <v>139</v>
      </c>
      <c r="AW383" s="15" t="s">
        <v>33</v>
      </c>
      <c r="AX383" s="15" t="s">
        <v>80</v>
      </c>
      <c r="AY383" s="257" t="s">
        <v>132</v>
      </c>
    </row>
    <row r="384" s="2" customFormat="1" ht="24.15" customHeight="1">
      <c r="A384" s="41"/>
      <c r="B384" s="42"/>
      <c r="C384" s="207" t="s">
        <v>387</v>
      </c>
      <c r="D384" s="207" t="s">
        <v>134</v>
      </c>
      <c r="E384" s="208" t="s">
        <v>388</v>
      </c>
      <c r="F384" s="209" t="s">
        <v>389</v>
      </c>
      <c r="G384" s="210" t="s">
        <v>381</v>
      </c>
      <c r="H384" s="211">
        <v>32124.900000000001</v>
      </c>
      <c r="I384" s="212"/>
      <c r="J384" s="213">
        <f>ROUND(I384*H384,2)</f>
        <v>0</v>
      </c>
      <c r="K384" s="209" t="s">
        <v>138</v>
      </c>
      <c r="L384" s="47"/>
      <c r="M384" s="214" t="s">
        <v>19</v>
      </c>
      <c r="N384" s="215" t="s">
        <v>43</v>
      </c>
      <c r="O384" s="87"/>
      <c r="P384" s="216">
        <f>O384*H384</f>
        <v>0</v>
      </c>
      <c r="Q384" s="216">
        <v>0</v>
      </c>
      <c r="R384" s="216">
        <f>Q384*H384</f>
        <v>0</v>
      </c>
      <c r="S384" s="216">
        <v>0</v>
      </c>
      <c r="T384" s="217">
        <f>S384*H384</f>
        <v>0</v>
      </c>
      <c r="U384" s="41"/>
      <c r="V384" s="41"/>
      <c r="W384" s="41"/>
      <c r="X384" s="41"/>
      <c r="Y384" s="41"/>
      <c r="Z384" s="41"/>
      <c r="AA384" s="41"/>
      <c r="AB384" s="41"/>
      <c r="AC384" s="41"/>
      <c r="AD384" s="41"/>
      <c r="AE384" s="41"/>
      <c r="AR384" s="218" t="s">
        <v>139</v>
      </c>
      <c r="AT384" s="218" t="s">
        <v>134</v>
      </c>
      <c r="AU384" s="218" t="s">
        <v>83</v>
      </c>
      <c r="AY384" s="20" t="s">
        <v>132</v>
      </c>
      <c r="BE384" s="219">
        <f>IF(N384="základní",J384,0)</f>
        <v>0</v>
      </c>
      <c r="BF384" s="219">
        <f>IF(N384="snížená",J384,0)</f>
        <v>0</v>
      </c>
      <c r="BG384" s="219">
        <f>IF(N384="zákl. přenesená",J384,0)</f>
        <v>0</v>
      </c>
      <c r="BH384" s="219">
        <f>IF(N384="sníž. přenesená",J384,0)</f>
        <v>0</v>
      </c>
      <c r="BI384" s="219">
        <f>IF(N384="nulová",J384,0)</f>
        <v>0</v>
      </c>
      <c r="BJ384" s="20" t="s">
        <v>80</v>
      </c>
      <c r="BK384" s="219">
        <f>ROUND(I384*H384,2)</f>
        <v>0</v>
      </c>
      <c r="BL384" s="20" t="s">
        <v>139</v>
      </c>
      <c r="BM384" s="218" t="s">
        <v>390</v>
      </c>
    </row>
    <row r="385" s="2" customFormat="1">
      <c r="A385" s="41"/>
      <c r="B385" s="42"/>
      <c r="C385" s="43"/>
      <c r="D385" s="220" t="s">
        <v>141</v>
      </c>
      <c r="E385" s="43"/>
      <c r="F385" s="221" t="s">
        <v>391</v>
      </c>
      <c r="G385" s="43"/>
      <c r="H385" s="43"/>
      <c r="I385" s="222"/>
      <c r="J385" s="43"/>
      <c r="K385" s="43"/>
      <c r="L385" s="47"/>
      <c r="M385" s="223"/>
      <c r="N385" s="224"/>
      <c r="O385" s="87"/>
      <c r="P385" s="87"/>
      <c r="Q385" s="87"/>
      <c r="R385" s="87"/>
      <c r="S385" s="87"/>
      <c r="T385" s="88"/>
      <c r="U385" s="41"/>
      <c r="V385" s="41"/>
      <c r="W385" s="41"/>
      <c r="X385" s="41"/>
      <c r="Y385" s="41"/>
      <c r="Z385" s="41"/>
      <c r="AA385" s="41"/>
      <c r="AB385" s="41"/>
      <c r="AC385" s="41"/>
      <c r="AD385" s="41"/>
      <c r="AE385" s="41"/>
      <c r="AT385" s="20" t="s">
        <v>141</v>
      </c>
      <c r="AU385" s="20" t="s">
        <v>83</v>
      </c>
    </row>
    <row r="386" s="13" customFormat="1">
      <c r="A386" s="13"/>
      <c r="B386" s="225"/>
      <c r="C386" s="226"/>
      <c r="D386" s="227" t="s">
        <v>143</v>
      </c>
      <c r="E386" s="228" t="s">
        <v>19</v>
      </c>
      <c r="F386" s="229" t="s">
        <v>392</v>
      </c>
      <c r="G386" s="226"/>
      <c r="H386" s="228" t="s">
        <v>19</v>
      </c>
      <c r="I386" s="230"/>
      <c r="J386" s="226"/>
      <c r="K386" s="226"/>
      <c r="L386" s="231"/>
      <c r="M386" s="232"/>
      <c r="N386" s="233"/>
      <c r="O386" s="233"/>
      <c r="P386" s="233"/>
      <c r="Q386" s="233"/>
      <c r="R386" s="233"/>
      <c r="S386" s="233"/>
      <c r="T386" s="234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5" t="s">
        <v>143</v>
      </c>
      <c r="AU386" s="235" t="s">
        <v>83</v>
      </c>
      <c r="AV386" s="13" t="s">
        <v>80</v>
      </c>
      <c r="AW386" s="13" t="s">
        <v>33</v>
      </c>
      <c r="AX386" s="13" t="s">
        <v>72</v>
      </c>
      <c r="AY386" s="235" t="s">
        <v>132</v>
      </c>
    </row>
    <row r="387" s="14" customFormat="1">
      <c r="A387" s="14"/>
      <c r="B387" s="236"/>
      <c r="C387" s="237"/>
      <c r="D387" s="227" t="s">
        <v>143</v>
      </c>
      <c r="E387" s="238" t="s">
        <v>19</v>
      </c>
      <c r="F387" s="239" t="s">
        <v>393</v>
      </c>
      <c r="G387" s="237"/>
      <c r="H387" s="240">
        <v>284.69999999999999</v>
      </c>
      <c r="I387" s="241"/>
      <c r="J387" s="237"/>
      <c r="K387" s="237"/>
      <c r="L387" s="242"/>
      <c r="M387" s="243"/>
      <c r="N387" s="244"/>
      <c r="O387" s="244"/>
      <c r="P387" s="244"/>
      <c r="Q387" s="244"/>
      <c r="R387" s="244"/>
      <c r="S387" s="244"/>
      <c r="T387" s="245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46" t="s">
        <v>143</v>
      </c>
      <c r="AU387" s="246" t="s">
        <v>83</v>
      </c>
      <c r="AV387" s="14" t="s">
        <v>83</v>
      </c>
      <c r="AW387" s="14" t="s">
        <v>33</v>
      </c>
      <c r="AX387" s="14" t="s">
        <v>72</v>
      </c>
      <c r="AY387" s="246" t="s">
        <v>132</v>
      </c>
    </row>
    <row r="388" s="13" customFormat="1">
      <c r="A388" s="13"/>
      <c r="B388" s="225"/>
      <c r="C388" s="226"/>
      <c r="D388" s="227" t="s">
        <v>143</v>
      </c>
      <c r="E388" s="228" t="s">
        <v>19</v>
      </c>
      <c r="F388" s="229" t="s">
        <v>394</v>
      </c>
      <c r="G388" s="226"/>
      <c r="H388" s="228" t="s">
        <v>19</v>
      </c>
      <c r="I388" s="230"/>
      <c r="J388" s="226"/>
      <c r="K388" s="226"/>
      <c r="L388" s="231"/>
      <c r="M388" s="232"/>
      <c r="N388" s="233"/>
      <c r="O388" s="233"/>
      <c r="P388" s="233"/>
      <c r="Q388" s="233"/>
      <c r="R388" s="233"/>
      <c r="S388" s="233"/>
      <c r="T388" s="234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35" t="s">
        <v>143</v>
      </c>
      <c r="AU388" s="235" t="s">
        <v>83</v>
      </c>
      <c r="AV388" s="13" t="s">
        <v>80</v>
      </c>
      <c r="AW388" s="13" t="s">
        <v>33</v>
      </c>
      <c r="AX388" s="13" t="s">
        <v>72</v>
      </c>
      <c r="AY388" s="235" t="s">
        <v>132</v>
      </c>
    </row>
    <row r="389" s="14" customFormat="1">
      <c r="A389" s="14"/>
      <c r="B389" s="236"/>
      <c r="C389" s="237"/>
      <c r="D389" s="227" t="s">
        <v>143</v>
      </c>
      <c r="E389" s="238" t="s">
        <v>19</v>
      </c>
      <c r="F389" s="239" t="s">
        <v>395</v>
      </c>
      <c r="G389" s="237"/>
      <c r="H389" s="240">
        <v>26863.200000000001</v>
      </c>
      <c r="I389" s="241"/>
      <c r="J389" s="237"/>
      <c r="K389" s="237"/>
      <c r="L389" s="242"/>
      <c r="M389" s="243"/>
      <c r="N389" s="244"/>
      <c r="O389" s="244"/>
      <c r="P389" s="244"/>
      <c r="Q389" s="244"/>
      <c r="R389" s="244"/>
      <c r="S389" s="244"/>
      <c r="T389" s="245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46" t="s">
        <v>143</v>
      </c>
      <c r="AU389" s="246" t="s">
        <v>83</v>
      </c>
      <c r="AV389" s="14" t="s">
        <v>83</v>
      </c>
      <c r="AW389" s="14" t="s">
        <v>33</v>
      </c>
      <c r="AX389" s="14" t="s">
        <v>72</v>
      </c>
      <c r="AY389" s="246" t="s">
        <v>132</v>
      </c>
    </row>
    <row r="390" s="13" customFormat="1">
      <c r="A390" s="13"/>
      <c r="B390" s="225"/>
      <c r="C390" s="226"/>
      <c r="D390" s="227" t="s">
        <v>143</v>
      </c>
      <c r="E390" s="228" t="s">
        <v>19</v>
      </c>
      <c r="F390" s="229" t="s">
        <v>396</v>
      </c>
      <c r="G390" s="226"/>
      <c r="H390" s="228" t="s">
        <v>19</v>
      </c>
      <c r="I390" s="230"/>
      <c r="J390" s="226"/>
      <c r="K390" s="226"/>
      <c r="L390" s="231"/>
      <c r="M390" s="232"/>
      <c r="N390" s="233"/>
      <c r="O390" s="233"/>
      <c r="P390" s="233"/>
      <c r="Q390" s="233"/>
      <c r="R390" s="233"/>
      <c r="S390" s="233"/>
      <c r="T390" s="234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35" t="s">
        <v>143</v>
      </c>
      <c r="AU390" s="235" t="s">
        <v>83</v>
      </c>
      <c r="AV390" s="13" t="s">
        <v>80</v>
      </c>
      <c r="AW390" s="13" t="s">
        <v>33</v>
      </c>
      <c r="AX390" s="13" t="s">
        <v>72</v>
      </c>
      <c r="AY390" s="235" t="s">
        <v>132</v>
      </c>
    </row>
    <row r="391" s="14" customFormat="1">
      <c r="A391" s="14"/>
      <c r="B391" s="236"/>
      <c r="C391" s="237"/>
      <c r="D391" s="227" t="s">
        <v>143</v>
      </c>
      <c r="E391" s="238" t="s">
        <v>19</v>
      </c>
      <c r="F391" s="239" t="s">
        <v>397</v>
      </c>
      <c r="G391" s="237"/>
      <c r="H391" s="240">
        <v>3940.5</v>
      </c>
      <c r="I391" s="241"/>
      <c r="J391" s="237"/>
      <c r="K391" s="237"/>
      <c r="L391" s="242"/>
      <c r="M391" s="243"/>
      <c r="N391" s="244"/>
      <c r="O391" s="244"/>
      <c r="P391" s="244"/>
      <c r="Q391" s="244"/>
      <c r="R391" s="244"/>
      <c r="S391" s="244"/>
      <c r="T391" s="245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46" t="s">
        <v>143</v>
      </c>
      <c r="AU391" s="246" t="s">
        <v>83</v>
      </c>
      <c r="AV391" s="14" t="s">
        <v>83</v>
      </c>
      <c r="AW391" s="14" t="s">
        <v>33</v>
      </c>
      <c r="AX391" s="14" t="s">
        <v>72</v>
      </c>
      <c r="AY391" s="246" t="s">
        <v>132</v>
      </c>
    </row>
    <row r="392" s="14" customFormat="1">
      <c r="A392" s="14"/>
      <c r="B392" s="236"/>
      <c r="C392" s="237"/>
      <c r="D392" s="227" t="s">
        <v>143</v>
      </c>
      <c r="E392" s="238" t="s">
        <v>19</v>
      </c>
      <c r="F392" s="239" t="s">
        <v>398</v>
      </c>
      <c r="G392" s="237"/>
      <c r="H392" s="240">
        <v>1036.5</v>
      </c>
      <c r="I392" s="241"/>
      <c r="J392" s="237"/>
      <c r="K392" s="237"/>
      <c r="L392" s="242"/>
      <c r="M392" s="243"/>
      <c r="N392" s="244"/>
      <c r="O392" s="244"/>
      <c r="P392" s="244"/>
      <c r="Q392" s="244"/>
      <c r="R392" s="244"/>
      <c r="S392" s="244"/>
      <c r="T392" s="245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46" t="s">
        <v>143</v>
      </c>
      <c r="AU392" s="246" t="s">
        <v>83</v>
      </c>
      <c r="AV392" s="14" t="s">
        <v>83</v>
      </c>
      <c r="AW392" s="14" t="s">
        <v>33</v>
      </c>
      <c r="AX392" s="14" t="s">
        <v>72</v>
      </c>
      <c r="AY392" s="246" t="s">
        <v>132</v>
      </c>
    </row>
    <row r="393" s="15" customFormat="1">
      <c r="A393" s="15"/>
      <c r="B393" s="247"/>
      <c r="C393" s="248"/>
      <c r="D393" s="227" t="s">
        <v>143</v>
      </c>
      <c r="E393" s="249" t="s">
        <v>19</v>
      </c>
      <c r="F393" s="250" t="s">
        <v>148</v>
      </c>
      <c r="G393" s="248"/>
      <c r="H393" s="251">
        <v>32124.900000000001</v>
      </c>
      <c r="I393" s="252"/>
      <c r="J393" s="248"/>
      <c r="K393" s="248"/>
      <c r="L393" s="253"/>
      <c r="M393" s="254"/>
      <c r="N393" s="255"/>
      <c r="O393" s="255"/>
      <c r="P393" s="255"/>
      <c r="Q393" s="255"/>
      <c r="R393" s="255"/>
      <c r="S393" s="255"/>
      <c r="T393" s="256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T393" s="257" t="s">
        <v>143</v>
      </c>
      <c r="AU393" s="257" t="s">
        <v>83</v>
      </c>
      <c r="AV393" s="15" t="s">
        <v>139</v>
      </c>
      <c r="AW393" s="15" t="s">
        <v>33</v>
      </c>
      <c r="AX393" s="15" t="s">
        <v>80</v>
      </c>
      <c r="AY393" s="257" t="s">
        <v>132</v>
      </c>
    </row>
    <row r="394" s="2" customFormat="1" ht="24.15" customHeight="1">
      <c r="A394" s="41"/>
      <c r="B394" s="42"/>
      <c r="C394" s="207" t="s">
        <v>399</v>
      </c>
      <c r="D394" s="207" t="s">
        <v>134</v>
      </c>
      <c r="E394" s="208" t="s">
        <v>400</v>
      </c>
      <c r="F394" s="209" t="s">
        <v>401</v>
      </c>
      <c r="G394" s="210" t="s">
        <v>381</v>
      </c>
      <c r="H394" s="211">
        <v>368.5</v>
      </c>
      <c r="I394" s="212"/>
      <c r="J394" s="213">
        <f>ROUND(I394*H394,2)</f>
        <v>0</v>
      </c>
      <c r="K394" s="209" t="s">
        <v>138</v>
      </c>
      <c r="L394" s="47"/>
      <c r="M394" s="214" t="s">
        <v>19</v>
      </c>
      <c r="N394" s="215" t="s">
        <v>43</v>
      </c>
      <c r="O394" s="87"/>
      <c r="P394" s="216">
        <f>O394*H394</f>
        <v>0</v>
      </c>
      <c r="Q394" s="216">
        <v>0</v>
      </c>
      <c r="R394" s="216">
        <f>Q394*H394</f>
        <v>0</v>
      </c>
      <c r="S394" s="216">
        <v>0</v>
      </c>
      <c r="T394" s="217">
        <f>S394*H394</f>
        <v>0</v>
      </c>
      <c r="U394" s="41"/>
      <c r="V394" s="41"/>
      <c r="W394" s="41"/>
      <c r="X394" s="41"/>
      <c r="Y394" s="41"/>
      <c r="Z394" s="41"/>
      <c r="AA394" s="41"/>
      <c r="AB394" s="41"/>
      <c r="AC394" s="41"/>
      <c r="AD394" s="41"/>
      <c r="AE394" s="41"/>
      <c r="AR394" s="218" t="s">
        <v>139</v>
      </c>
      <c r="AT394" s="218" t="s">
        <v>134</v>
      </c>
      <c r="AU394" s="218" t="s">
        <v>83</v>
      </c>
      <c r="AY394" s="20" t="s">
        <v>132</v>
      </c>
      <c r="BE394" s="219">
        <f>IF(N394="základní",J394,0)</f>
        <v>0</v>
      </c>
      <c r="BF394" s="219">
        <f>IF(N394="snížená",J394,0)</f>
        <v>0</v>
      </c>
      <c r="BG394" s="219">
        <f>IF(N394="zákl. přenesená",J394,0)</f>
        <v>0</v>
      </c>
      <c r="BH394" s="219">
        <f>IF(N394="sníž. přenesená",J394,0)</f>
        <v>0</v>
      </c>
      <c r="BI394" s="219">
        <f>IF(N394="nulová",J394,0)</f>
        <v>0</v>
      </c>
      <c r="BJ394" s="20" t="s">
        <v>80</v>
      </c>
      <c r="BK394" s="219">
        <f>ROUND(I394*H394,2)</f>
        <v>0</v>
      </c>
      <c r="BL394" s="20" t="s">
        <v>139</v>
      </c>
      <c r="BM394" s="218" t="s">
        <v>402</v>
      </c>
    </row>
    <row r="395" s="2" customFormat="1">
      <c r="A395" s="41"/>
      <c r="B395" s="42"/>
      <c r="C395" s="43"/>
      <c r="D395" s="220" t="s">
        <v>141</v>
      </c>
      <c r="E395" s="43"/>
      <c r="F395" s="221" t="s">
        <v>403</v>
      </c>
      <c r="G395" s="43"/>
      <c r="H395" s="43"/>
      <c r="I395" s="222"/>
      <c r="J395" s="43"/>
      <c r="K395" s="43"/>
      <c r="L395" s="47"/>
      <c r="M395" s="223"/>
      <c r="N395" s="224"/>
      <c r="O395" s="87"/>
      <c r="P395" s="87"/>
      <c r="Q395" s="87"/>
      <c r="R395" s="87"/>
      <c r="S395" s="87"/>
      <c r="T395" s="88"/>
      <c r="U395" s="41"/>
      <c r="V395" s="41"/>
      <c r="W395" s="41"/>
      <c r="X395" s="41"/>
      <c r="Y395" s="41"/>
      <c r="Z395" s="41"/>
      <c r="AA395" s="41"/>
      <c r="AB395" s="41"/>
      <c r="AC395" s="41"/>
      <c r="AD395" s="41"/>
      <c r="AE395" s="41"/>
      <c r="AT395" s="20" t="s">
        <v>141</v>
      </c>
      <c r="AU395" s="20" t="s">
        <v>83</v>
      </c>
    </row>
    <row r="396" s="14" customFormat="1">
      <c r="A396" s="14"/>
      <c r="B396" s="236"/>
      <c r="C396" s="237"/>
      <c r="D396" s="227" t="s">
        <v>143</v>
      </c>
      <c r="E396" s="238" t="s">
        <v>19</v>
      </c>
      <c r="F396" s="239" t="s">
        <v>404</v>
      </c>
      <c r="G396" s="237"/>
      <c r="H396" s="240">
        <v>368.5</v>
      </c>
      <c r="I396" s="241"/>
      <c r="J396" s="237"/>
      <c r="K396" s="237"/>
      <c r="L396" s="242"/>
      <c r="M396" s="243"/>
      <c r="N396" s="244"/>
      <c r="O396" s="244"/>
      <c r="P396" s="244"/>
      <c r="Q396" s="244"/>
      <c r="R396" s="244"/>
      <c r="S396" s="244"/>
      <c r="T396" s="245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46" t="s">
        <v>143</v>
      </c>
      <c r="AU396" s="246" t="s">
        <v>83</v>
      </c>
      <c r="AV396" s="14" t="s">
        <v>83</v>
      </c>
      <c r="AW396" s="14" t="s">
        <v>33</v>
      </c>
      <c r="AX396" s="14" t="s">
        <v>80</v>
      </c>
      <c r="AY396" s="246" t="s">
        <v>132</v>
      </c>
    </row>
    <row r="397" s="2" customFormat="1" ht="24.15" customHeight="1">
      <c r="A397" s="41"/>
      <c r="B397" s="42"/>
      <c r="C397" s="207" t="s">
        <v>405</v>
      </c>
      <c r="D397" s="207" t="s">
        <v>134</v>
      </c>
      <c r="E397" s="208" t="s">
        <v>406</v>
      </c>
      <c r="F397" s="209" t="s">
        <v>389</v>
      </c>
      <c r="G397" s="210" t="s">
        <v>381</v>
      </c>
      <c r="H397" s="211">
        <v>5527.5</v>
      </c>
      <c r="I397" s="212"/>
      <c r="J397" s="213">
        <f>ROUND(I397*H397,2)</f>
        <v>0</v>
      </c>
      <c r="K397" s="209" t="s">
        <v>138</v>
      </c>
      <c r="L397" s="47"/>
      <c r="M397" s="214" t="s">
        <v>19</v>
      </c>
      <c r="N397" s="215" t="s">
        <v>43</v>
      </c>
      <c r="O397" s="87"/>
      <c r="P397" s="216">
        <f>O397*H397</f>
        <v>0</v>
      </c>
      <c r="Q397" s="216">
        <v>0</v>
      </c>
      <c r="R397" s="216">
        <f>Q397*H397</f>
        <v>0</v>
      </c>
      <c r="S397" s="216">
        <v>0</v>
      </c>
      <c r="T397" s="217">
        <f>S397*H397</f>
        <v>0</v>
      </c>
      <c r="U397" s="41"/>
      <c r="V397" s="41"/>
      <c r="W397" s="41"/>
      <c r="X397" s="41"/>
      <c r="Y397" s="41"/>
      <c r="Z397" s="41"/>
      <c r="AA397" s="41"/>
      <c r="AB397" s="41"/>
      <c r="AC397" s="41"/>
      <c r="AD397" s="41"/>
      <c r="AE397" s="41"/>
      <c r="AR397" s="218" t="s">
        <v>139</v>
      </c>
      <c r="AT397" s="218" t="s">
        <v>134</v>
      </c>
      <c r="AU397" s="218" t="s">
        <v>83</v>
      </c>
      <c r="AY397" s="20" t="s">
        <v>132</v>
      </c>
      <c r="BE397" s="219">
        <f>IF(N397="základní",J397,0)</f>
        <v>0</v>
      </c>
      <c r="BF397" s="219">
        <f>IF(N397="snížená",J397,0)</f>
        <v>0</v>
      </c>
      <c r="BG397" s="219">
        <f>IF(N397="zákl. přenesená",J397,0)</f>
        <v>0</v>
      </c>
      <c r="BH397" s="219">
        <f>IF(N397="sníž. přenesená",J397,0)</f>
        <v>0</v>
      </c>
      <c r="BI397" s="219">
        <f>IF(N397="nulová",J397,0)</f>
        <v>0</v>
      </c>
      <c r="BJ397" s="20" t="s">
        <v>80</v>
      </c>
      <c r="BK397" s="219">
        <f>ROUND(I397*H397,2)</f>
        <v>0</v>
      </c>
      <c r="BL397" s="20" t="s">
        <v>139</v>
      </c>
      <c r="BM397" s="218" t="s">
        <v>407</v>
      </c>
    </row>
    <row r="398" s="2" customFormat="1">
      <c r="A398" s="41"/>
      <c r="B398" s="42"/>
      <c r="C398" s="43"/>
      <c r="D398" s="220" t="s">
        <v>141</v>
      </c>
      <c r="E398" s="43"/>
      <c r="F398" s="221" t="s">
        <v>408</v>
      </c>
      <c r="G398" s="43"/>
      <c r="H398" s="43"/>
      <c r="I398" s="222"/>
      <c r="J398" s="43"/>
      <c r="K398" s="43"/>
      <c r="L398" s="47"/>
      <c r="M398" s="223"/>
      <c r="N398" s="224"/>
      <c r="O398" s="87"/>
      <c r="P398" s="87"/>
      <c r="Q398" s="87"/>
      <c r="R398" s="87"/>
      <c r="S398" s="87"/>
      <c r="T398" s="88"/>
      <c r="U398" s="41"/>
      <c r="V398" s="41"/>
      <c r="W398" s="41"/>
      <c r="X398" s="41"/>
      <c r="Y398" s="41"/>
      <c r="Z398" s="41"/>
      <c r="AA398" s="41"/>
      <c r="AB398" s="41"/>
      <c r="AC398" s="41"/>
      <c r="AD398" s="41"/>
      <c r="AE398" s="41"/>
      <c r="AT398" s="20" t="s">
        <v>141</v>
      </c>
      <c r="AU398" s="20" t="s">
        <v>83</v>
      </c>
    </row>
    <row r="399" s="13" customFormat="1">
      <c r="A399" s="13"/>
      <c r="B399" s="225"/>
      <c r="C399" s="226"/>
      <c r="D399" s="227" t="s">
        <v>143</v>
      </c>
      <c r="E399" s="228" t="s">
        <v>19</v>
      </c>
      <c r="F399" s="229" t="s">
        <v>396</v>
      </c>
      <c r="G399" s="226"/>
      <c r="H399" s="228" t="s">
        <v>19</v>
      </c>
      <c r="I399" s="230"/>
      <c r="J399" s="226"/>
      <c r="K399" s="226"/>
      <c r="L399" s="231"/>
      <c r="M399" s="232"/>
      <c r="N399" s="233"/>
      <c r="O399" s="233"/>
      <c r="P399" s="233"/>
      <c r="Q399" s="233"/>
      <c r="R399" s="233"/>
      <c r="S399" s="233"/>
      <c r="T399" s="234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35" t="s">
        <v>143</v>
      </c>
      <c r="AU399" s="235" t="s">
        <v>83</v>
      </c>
      <c r="AV399" s="13" t="s">
        <v>80</v>
      </c>
      <c r="AW399" s="13" t="s">
        <v>33</v>
      </c>
      <c r="AX399" s="13" t="s">
        <v>72</v>
      </c>
      <c r="AY399" s="235" t="s">
        <v>132</v>
      </c>
    </row>
    <row r="400" s="14" customFormat="1">
      <c r="A400" s="14"/>
      <c r="B400" s="236"/>
      <c r="C400" s="237"/>
      <c r="D400" s="227" t="s">
        <v>143</v>
      </c>
      <c r="E400" s="238" t="s">
        <v>19</v>
      </c>
      <c r="F400" s="239" t="s">
        <v>409</v>
      </c>
      <c r="G400" s="237"/>
      <c r="H400" s="240">
        <v>5527.5</v>
      </c>
      <c r="I400" s="241"/>
      <c r="J400" s="237"/>
      <c r="K400" s="237"/>
      <c r="L400" s="242"/>
      <c r="M400" s="243"/>
      <c r="N400" s="244"/>
      <c r="O400" s="244"/>
      <c r="P400" s="244"/>
      <c r="Q400" s="244"/>
      <c r="R400" s="244"/>
      <c r="S400" s="244"/>
      <c r="T400" s="245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46" t="s">
        <v>143</v>
      </c>
      <c r="AU400" s="246" t="s">
        <v>83</v>
      </c>
      <c r="AV400" s="14" t="s">
        <v>83</v>
      </c>
      <c r="AW400" s="14" t="s">
        <v>33</v>
      </c>
      <c r="AX400" s="14" t="s">
        <v>80</v>
      </c>
      <c r="AY400" s="246" t="s">
        <v>132</v>
      </c>
    </row>
    <row r="401" s="2" customFormat="1" ht="16.5" customHeight="1">
      <c r="A401" s="41"/>
      <c r="B401" s="42"/>
      <c r="C401" s="207" t="s">
        <v>410</v>
      </c>
      <c r="D401" s="207" t="s">
        <v>134</v>
      </c>
      <c r="E401" s="208" t="s">
        <v>411</v>
      </c>
      <c r="F401" s="209" t="s">
        <v>412</v>
      </c>
      <c r="G401" s="210" t="s">
        <v>381</v>
      </c>
      <c r="H401" s="211">
        <v>94.900000000000006</v>
      </c>
      <c r="I401" s="212"/>
      <c r="J401" s="213">
        <f>ROUND(I401*H401,2)</f>
        <v>0</v>
      </c>
      <c r="K401" s="209" t="s">
        <v>138</v>
      </c>
      <c r="L401" s="47"/>
      <c r="M401" s="214" t="s">
        <v>19</v>
      </c>
      <c r="N401" s="215" t="s">
        <v>43</v>
      </c>
      <c r="O401" s="87"/>
      <c r="P401" s="216">
        <f>O401*H401</f>
        <v>0</v>
      </c>
      <c r="Q401" s="216">
        <v>0</v>
      </c>
      <c r="R401" s="216">
        <f>Q401*H401</f>
        <v>0</v>
      </c>
      <c r="S401" s="216">
        <v>0</v>
      </c>
      <c r="T401" s="217">
        <f>S401*H401</f>
        <v>0</v>
      </c>
      <c r="U401" s="41"/>
      <c r="V401" s="41"/>
      <c r="W401" s="41"/>
      <c r="X401" s="41"/>
      <c r="Y401" s="41"/>
      <c r="Z401" s="41"/>
      <c r="AA401" s="41"/>
      <c r="AB401" s="41"/>
      <c r="AC401" s="41"/>
      <c r="AD401" s="41"/>
      <c r="AE401" s="41"/>
      <c r="AR401" s="218" t="s">
        <v>139</v>
      </c>
      <c r="AT401" s="218" t="s">
        <v>134</v>
      </c>
      <c r="AU401" s="218" t="s">
        <v>83</v>
      </c>
      <c r="AY401" s="20" t="s">
        <v>132</v>
      </c>
      <c r="BE401" s="219">
        <f>IF(N401="základní",J401,0)</f>
        <v>0</v>
      </c>
      <c r="BF401" s="219">
        <f>IF(N401="snížená",J401,0)</f>
        <v>0</v>
      </c>
      <c r="BG401" s="219">
        <f>IF(N401="zákl. přenesená",J401,0)</f>
        <v>0</v>
      </c>
      <c r="BH401" s="219">
        <f>IF(N401="sníž. přenesená",J401,0)</f>
        <v>0</v>
      </c>
      <c r="BI401" s="219">
        <f>IF(N401="nulová",J401,0)</f>
        <v>0</v>
      </c>
      <c r="BJ401" s="20" t="s">
        <v>80</v>
      </c>
      <c r="BK401" s="219">
        <f>ROUND(I401*H401,2)</f>
        <v>0</v>
      </c>
      <c r="BL401" s="20" t="s">
        <v>139</v>
      </c>
      <c r="BM401" s="218" t="s">
        <v>413</v>
      </c>
    </row>
    <row r="402" s="2" customFormat="1">
      <c r="A402" s="41"/>
      <c r="B402" s="42"/>
      <c r="C402" s="43"/>
      <c r="D402" s="220" t="s">
        <v>141</v>
      </c>
      <c r="E402" s="43"/>
      <c r="F402" s="221" t="s">
        <v>414</v>
      </c>
      <c r="G402" s="43"/>
      <c r="H402" s="43"/>
      <c r="I402" s="222"/>
      <c r="J402" s="43"/>
      <c r="K402" s="43"/>
      <c r="L402" s="47"/>
      <c r="M402" s="223"/>
      <c r="N402" s="224"/>
      <c r="O402" s="87"/>
      <c r="P402" s="87"/>
      <c r="Q402" s="87"/>
      <c r="R402" s="87"/>
      <c r="S402" s="87"/>
      <c r="T402" s="88"/>
      <c r="U402" s="41"/>
      <c r="V402" s="41"/>
      <c r="W402" s="41"/>
      <c r="X402" s="41"/>
      <c r="Y402" s="41"/>
      <c r="Z402" s="41"/>
      <c r="AA402" s="41"/>
      <c r="AB402" s="41"/>
      <c r="AC402" s="41"/>
      <c r="AD402" s="41"/>
      <c r="AE402" s="41"/>
      <c r="AT402" s="20" t="s">
        <v>141</v>
      </c>
      <c r="AU402" s="20" t="s">
        <v>83</v>
      </c>
    </row>
    <row r="403" s="14" customFormat="1">
      <c r="A403" s="14"/>
      <c r="B403" s="236"/>
      <c r="C403" s="237"/>
      <c r="D403" s="227" t="s">
        <v>143</v>
      </c>
      <c r="E403" s="238" t="s">
        <v>19</v>
      </c>
      <c r="F403" s="239" t="s">
        <v>415</v>
      </c>
      <c r="G403" s="237"/>
      <c r="H403" s="240">
        <v>94.900000000000006</v>
      </c>
      <c r="I403" s="241"/>
      <c r="J403" s="237"/>
      <c r="K403" s="237"/>
      <c r="L403" s="242"/>
      <c r="M403" s="243"/>
      <c r="N403" s="244"/>
      <c r="O403" s="244"/>
      <c r="P403" s="244"/>
      <c r="Q403" s="244"/>
      <c r="R403" s="244"/>
      <c r="S403" s="244"/>
      <c r="T403" s="245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46" t="s">
        <v>143</v>
      </c>
      <c r="AU403" s="246" t="s">
        <v>83</v>
      </c>
      <c r="AV403" s="14" t="s">
        <v>83</v>
      </c>
      <c r="AW403" s="14" t="s">
        <v>33</v>
      </c>
      <c r="AX403" s="14" t="s">
        <v>80</v>
      </c>
      <c r="AY403" s="246" t="s">
        <v>132</v>
      </c>
    </row>
    <row r="404" s="2" customFormat="1" ht="24.15" customHeight="1">
      <c r="A404" s="41"/>
      <c r="B404" s="42"/>
      <c r="C404" s="207" t="s">
        <v>416</v>
      </c>
      <c r="D404" s="207" t="s">
        <v>134</v>
      </c>
      <c r="E404" s="208" t="s">
        <v>417</v>
      </c>
      <c r="F404" s="209" t="s">
        <v>418</v>
      </c>
      <c r="G404" s="210" t="s">
        <v>381</v>
      </c>
      <c r="H404" s="211">
        <v>331.80000000000001</v>
      </c>
      <c r="I404" s="212"/>
      <c r="J404" s="213">
        <f>ROUND(I404*H404,2)</f>
        <v>0</v>
      </c>
      <c r="K404" s="209" t="s">
        <v>138</v>
      </c>
      <c r="L404" s="47"/>
      <c r="M404" s="214" t="s">
        <v>19</v>
      </c>
      <c r="N404" s="215" t="s">
        <v>43</v>
      </c>
      <c r="O404" s="87"/>
      <c r="P404" s="216">
        <f>O404*H404</f>
        <v>0</v>
      </c>
      <c r="Q404" s="216">
        <v>0</v>
      </c>
      <c r="R404" s="216">
        <f>Q404*H404</f>
        <v>0</v>
      </c>
      <c r="S404" s="216">
        <v>0</v>
      </c>
      <c r="T404" s="217">
        <f>S404*H404</f>
        <v>0</v>
      </c>
      <c r="U404" s="41"/>
      <c r="V404" s="41"/>
      <c r="W404" s="41"/>
      <c r="X404" s="41"/>
      <c r="Y404" s="41"/>
      <c r="Z404" s="41"/>
      <c r="AA404" s="41"/>
      <c r="AB404" s="41"/>
      <c r="AC404" s="41"/>
      <c r="AD404" s="41"/>
      <c r="AE404" s="41"/>
      <c r="AR404" s="218" t="s">
        <v>139</v>
      </c>
      <c r="AT404" s="218" t="s">
        <v>134</v>
      </c>
      <c r="AU404" s="218" t="s">
        <v>83</v>
      </c>
      <c r="AY404" s="20" t="s">
        <v>132</v>
      </c>
      <c r="BE404" s="219">
        <f>IF(N404="základní",J404,0)</f>
        <v>0</v>
      </c>
      <c r="BF404" s="219">
        <f>IF(N404="snížená",J404,0)</f>
        <v>0</v>
      </c>
      <c r="BG404" s="219">
        <f>IF(N404="zákl. přenesená",J404,0)</f>
        <v>0</v>
      </c>
      <c r="BH404" s="219">
        <f>IF(N404="sníž. přenesená",J404,0)</f>
        <v>0</v>
      </c>
      <c r="BI404" s="219">
        <f>IF(N404="nulová",J404,0)</f>
        <v>0</v>
      </c>
      <c r="BJ404" s="20" t="s">
        <v>80</v>
      </c>
      <c r="BK404" s="219">
        <f>ROUND(I404*H404,2)</f>
        <v>0</v>
      </c>
      <c r="BL404" s="20" t="s">
        <v>139</v>
      </c>
      <c r="BM404" s="218" t="s">
        <v>419</v>
      </c>
    </row>
    <row r="405" s="2" customFormat="1">
      <c r="A405" s="41"/>
      <c r="B405" s="42"/>
      <c r="C405" s="43"/>
      <c r="D405" s="220" t="s">
        <v>141</v>
      </c>
      <c r="E405" s="43"/>
      <c r="F405" s="221" t="s">
        <v>420</v>
      </c>
      <c r="G405" s="43"/>
      <c r="H405" s="43"/>
      <c r="I405" s="222"/>
      <c r="J405" s="43"/>
      <c r="K405" s="43"/>
      <c r="L405" s="47"/>
      <c r="M405" s="223"/>
      <c r="N405" s="224"/>
      <c r="O405" s="87"/>
      <c r="P405" s="87"/>
      <c r="Q405" s="87"/>
      <c r="R405" s="87"/>
      <c r="S405" s="87"/>
      <c r="T405" s="88"/>
      <c r="U405" s="41"/>
      <c r="V405" s="41"/>
      <c r="W405" s="41"/>
      <c r="X405" s="41"/>
      <c r="Y405" s="41"/>
      <c r="Z405" s="41"/>
      <c r="AA405" s="41"/>
      <c r="AB405" s="41"/>
      <c r="AC405" s="41"/>
      <c r="AD405" s="41"/>
      <c r="AE405" s="41"/>
      <c r="AT405" s="20" t="s">
        <v>141</v>
      </c>
      <c r="AU405" s="20" t="s">
        <v>83</v>
      </c>
    </row>
    <row r="406" s="14" customFormat="1">
      <c r="A406" s="14"/>
      <c r="B406" s="236"/>
      <c r="C406" s="237"/>
      <c r="D406" s="227" t="s">
        <v>143</v>
      </c>
      <c r="E406" s="238" t="s">
        <v>19</v>
      </c>
      <c r="F406" s="239" t="s">
        <v>421</v>
      </c>
      <c r="G406" s="237"/>
      <c r="H406" s="240">
        <v>262.69999999999999</v>
      </c>
      <c r="I406" s="241"/>
      <c r="J406" s="237"/>
      <c r="K406" s="237"/>
      <c r="L406" s="242"/>
      <c r="M406" s="243"/>
      <c r="N406" s="244"/>
      <c r="O406" s="244"/>
      <c r="P406" s="244"/>
      <c r="Q406" s="244"/>
      <c r="R406" s="244"/>
      <c r="S406" s="244"/>
      <c r="T406" s="245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46" t="s">
        <v>143</v>
      </c>
      <c r="AU406" s="246" t="s">
        <v>83</v>
      </c>
      <c r="AV406" s="14" t="s">
        <v>83</v>
      </c>
      <c r="AW406" s="14" t="s">
        <v>33</v>
      </c>
      <c r="AX406" s="14" t="s">
        <v>72</v>
      </c>
      <c r="AY406" s="246" t="s">
        <v>132</v>
      </c>
    </row>
    <row r="407" s="14" customFormat="1">
      <c r="A407" s="14"/>
      <c r="B407" s="236"/>
      <c r="C407" s="237"/>
      <c r="D407" s="227" t="s">
        <v>143</v>
      </c>
      <c r="E407" s="238" t="s">
        <v>19</v>
      </c>
      <c r="F407" s="239" t="s">
        <v>386</v>
      </c>
      <c r="G407" s="237"/>
      <c r="H407" s="240">
        <v>69.099999999999994</v>
      </c>
      <c r="I407" s="241"/>
      <c r="J407" s="237"/>
      <c r="K407" s="237"/>
      <c r="L407" s="242"/>
      <c r="M407" s="243"/>
      <c r="N407" s="244"/>
      <c r="O407" s="244"/>
      <c r="P407" s="244"/>
      <c r="Q407" s="244"/>
      <c r="R407" s="244"/>
      <c r="S407" s="244"/>
      <c r="T407" s="245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46" t="s">
        <v>143</v>
      </c>
      <c r="AU407" s="246" t="s">
        <v>83</v>
      </c>
      <c r="AV407" s="14" t="s">
        <v>83</v>
      </c>
      <c r="AW407" s="14" t="s">
        <v>33</v>
      </c>
      <c r="AX407" s="14" t="s">
        <v>72</v>
      </c>
      <c r="AY407" s="246" t="s">
        <v>132</v>
      </c>
    </row>
    <row r="408" s="15" customFormat="1">
      <c r="A408" s="15"/>
      <c r="B408" s="247"/>
      <c r="C408" s="248"/>
      <c r="D408" s="227" t="s">
        <v>143</v>
      </c>
      <c r="E408" s="249" t="s">
        <v>19</v>
      </c>
      <c r="F408" s="250" t="s">
        <v>148</v>
      </c>
      <c r="G408" s="248"/>
      <c r="H408" s="251">
        <v>331.79999999999995</v>
      </c>
      <c r="I408" s="252"/>
      <c r="J408" s="248"/>
      <c r="K408" s="248"/>
      <c r="L408" s="253"/>
      <c r="M408" s="254"/>
      <c r="N408" s="255"/>
      <c r="O408" s="255"/>
      <c r="P408" s="255"/>
      <c r="Q408" s="255"/>
      <c r="R408" s="255"/>
      <c r="S408" s="255"/>
      <c r="T408" s="256"/>
      <c r="U408" s="15"/>
      <c r="V408" s="15"/>
      <c r="W408" s="15"/>
      <c r="X408" s="15"/>
      <c r="Y408" s="15"/>
      <c r="Z408" s="15"/>
      <c r="AA408" s="15"/>
      <c r="AB408" s="15"/>
      <c r="AC408" s="15"/>
      <c r="AD408" s="15"/>
      <c r="AE408" s="15"/>
      <c r="AT408" s="257" t="s">
        <v>143</v>
      </c>
      <c r="AU408" s="257" t="s">
        <v>83</v>
      </c>
      <c r="AV408" s="15" t="s">
        <v>139</v>
      </c>
      <c r="AW408" s="15" t="s">
        <v>33</v>
      </c>
      <c r="AX408" s="15" t="s">
        <v>80</v>
      </c>
      <c r="AY408" s="257" t="s">
        <v>132</v>
      </c>
    </row>
    <row r="409" s="2" customFormat="1" ht="24.15" customHeight="1">
      <c r="A409" s="41"/>
      <c r="B409" s="42"/>
      <c r="C409" s="207" t="s">
        <v>422</v>
      </c>
      <c r="D409" s="207" t="s">
        <v>134</v>
      </c>
      <c r="E409" s="208" t="s">
        <v>423</v>
      </c>
      <c r="F409" s="209" t="s">
        <v>424</v>
      </c>
      <c r="G409" s="210" t="s">
        <v>381</v>
      </c>
      <c r="H409" s="211">
        <v>368.5</v>
      </c>
      <c r="I409" s="212"/>
      <c r="J409" s="213">
        <f>ROUND(I409*H409,2)</f>
        <v>0</v>
      </c>
      <c r="K409" s="209" t="s">
        <v>138</v>
      </c>
      <c r="L409" s="47"/>
      <c r="M409" s="214" t="s">
        <v>19</v>
      </c>
      <c r="N409" s="215" t="s">
        <v>43</v>
      </c>
      <c r="O409" s="87"/>
      <c r="P409" s="216">
        <f>O409*H409</f>
        <v>0</v>
      </c>
      <c r="Q409" s="216">
        <v>0</v>
      </c>
      <c r="R409" s="216">
        <f>Q409*H409</f>
        <v>0</v>
      </c>
      <c r="S409" s="216">
        <v>0</v>
      </c>
      <c r="T409" s="217">
        <f>S409*H409</f>
        <v>0</v>
      </c>
      <c r="U409" s="41"/>
      <c r="V409" s="41"/>
      <c r="W409" s="41"/>
      <c r="X409" s="41"/>
      <c r="Y409" s="41"/>
      <c r="Z409" s="41"/>
      <c r="AA409" s="41"/>
      <c r="AB409" s="41"/>
      <c r="AC409" s="41"/>
      <c r="AD409" s="41"/>
      <c r="AE409" s="41"/>
      <c r="AR409" s="218" t="s">
        <v>139</v>
      </c>
      <c r="AT409" s="218" t="s">
        <v>134</v>
      </c>
      <c r="AU409" s="218" t="s">
        <v>83</v>
      </c>
      <c r="AY409" s="20" t="s">
        <v>132</v>
      </c>
      <c r="BE409" s="219">
        <f>IF(N409="základní",J409,0)</f>
        <v>0</v>
      </c>
      <c r="BF409" s="219">
        <f>IF(N409="snížená",J409,0)</f>
        <v>0</v>
      </c>
      <c r="BG409" s="219">
        <f>IF(N409="zákl. přenesená",J409,0)</f>
        <v>0</v>
      </c>
      <c r="BH409" s="219">
        <f>IF(N409="sníž. přenesená",J409,0)</f>
        <v>0</v>
      </c>
      <c r="BI409" s="219">
        <f>IF(N409="nulová",J409,0)</f>
        <v>0</v>
      </c>
      <c r="BJ409" s="20" t="s">
        <v>80</v>
      </c>
      <c r="BK409" s="219">
        <f>ROUND(I409*H409,2)</f>
        <v>0</v>
      </c>
      <c r="BL409" s="20" t="s">
        <v>139</v>
      </c>
      <c r="BM409" s="218" t="s">
        <v>425</v>
      </c>
    </row>
    <row r="410" s="2" customFormat="1">
      <c r="A410" s="41"/>
      <c r="B410" s="42"/>
      <c r="C410" s="43"/>
      <c r="D410" s="220" t="s">
        <v>141</v>
      </c>
      <c r="E410" s="43"/>
      <c r="F410" s="221" t="s">
        <v>426</v>
      </c>
      <c r="G410" s="43"/>
      <c r="H410" s="43"/>
      <c r="I410" s="222"/>
      <c r="J410" s="43"/>
      <c r="K410" s="43"/>
      <c r="L410" s="47"/>
      <c r="M410" s="223"/>
      <c r="N410" s="224"/>
      <c r="O410" s="87"/>
      <c r="P410" s="87"/>
      <c r="Q410" s="87"/>
      <c r="R410" s="87"/>
      <c r="S410" s="87"/>
      <c r="T410" s="88"/>
      <c r="U410" s="41"/>
      <c r="V410" s="41"/>
      <c r="W410" s="41"/>
      <c r="X410" s="41"/>
      <c r="Y410" s="41"/>
      <c r="Z410" s="41"/>
      <c r="AA410" s="41"/>
      <c r="AB410" s="41"/>
      <c r="AC410" s="41"/>
      <c r="AD410" s="41"/>
      <c r="AE410" s="41"/>
      <c r="AT410" s="20" t="s">
        <v>141</v>
      </c>
      <c r="AU410" s="20" t="s">
        <v>83</v>
      </c>
    </row>
    <row r="411" s="14" customFormat="1">
      <c r="A411" s="14"/>
      <c r="B411" s="236"/>
      <c r="C411" s="237"/>
      <c r="D411" s="227" t="s">
        <v>143</v>
      </c>
      <c r="E411" s="238" t="s">
        <v>19</v>
      </c>
      <c r="F411" s="239" t="s">
        <v>404</v>
      </c>
      <c r="G411" s="237"/>
      <c r="H411" s="240">
        <v>368.5</v>
      </c>
      <c r="I411" s="241"/>
      <c r="J411" s="237"/>
      <c r="K411" s="237"/>
      <c r="L411" s="242"/>
      <c r="M411" s="243"/>
      <c r="N411" s="244"/>
      <c r="O411" s="244"/>
      <c r="P411" s="244"/>
      <c r="Q411" s="244"/>
      <c r="R411" s="244"/>
      <c r="S411" s="244"/>
      <c r="T411" s="245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46" t="s">
        <v>143</v>
      </c>
      <c r="AU411" s="246" t="s">
        <v>83</v>
      </c>
      <c r="AV411" s="14" t="s">
        <v>83</v>
      </c>
      <c r="AW411" s="14" t="s">
        <v>33</v>
      </c>
      <c r="AX411" s="14" t="s">
        <v>80</v>
      </c>
      <c r="AY411" s="246" t="s">
        <v>132</v>
      </c>
    </row>
    <row r="412" s="12" customFormat="1" ht="22.8" customHeight="1">
      <c r="A412" s="12"/>
      <c r="B412" s="191"/>
      <c r="C412" s="192"/>
      <c r="D412" s="193" t="s">
        <v>71</v>
      </c>
      <c r="E412" s="205" t="s">
        <v>427</v>
      </c>
      <c r="F412" s="205" t="s">
        <v>428</v>
      </c>
      <c r="G412" s="192"/>
      <c r="H412" s="192"/>
      <c r="I412" s="195"/>
      <c r="J412" s="206">
        <f>BK412</f>
        <v>0</v>
      </c>
      <c r="K412" s="192"/>
      <c r="L412" s="197"/>
      <c r="M412" s="198"/>
      <c r="N412" s="199"/>
      <c r="O412" s="199"/>
      <c r="P412" s="200">
        <f>SUM(P413:P414)</f>
        <v>0</v>
      </c>
      <c r="Q412" s="199"/>
      <c r="R412" s="200">
        <f>SUM(R413:R414)</f>
        <v>0</v>
      </c>
      <c r="S412" s="199"/>
      <c r="T412" s="201">
        <f>SUM(T413:T414)</f>
        <v>0</v>
      </c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R412" s="202" t="s">
        <v>80</v>
      </c>
      <c r="AT412" s="203" t="s">
        <v>71</v>
      </c>
      <c r="AU412" s="203" t="s">
        <v>80</v>
      </c>
      <c r="AY412" s="202" t="s">
        <v>132</v>
      </c>
      <c r="BK412" s="204">
        <f>SUM(BK413:BK414)</f>
        <v>0</v>
      </c>
    </row>
    <row r="413" s="2" customFormat="1" ht="24.15" customHeight="1">
      <c r="A413" s="41"/>
      <c r="B413" s="42"/>
      <c r="C413" s="207" t="s">
        <v>429</v>
      </c>
      <c r="D413" s="207" t="s">
        <v>134</v>
      </c>
      <c r="E413" s="208" t="s">
        <v>430</v>
      </c>
      <c r="F413" s="209" t="s">
        <v>431</v>
      </c>
      <c r="G413" s="210" t="s">
        <v>381</v>
      </c>
      <c r="H413" s="211">
        <v>273.19799999999998</v>
      </c>
      <c r="I413" s="212"/>
      <c r="J413" s="213">
        <f>ROUND(I413*H413,2)</f>
        <v>0</v>
      </c>
      <c r="K413" s="209" t="s">
        <v>138</v>
      </c>
      <c r="L413" s="47"/>
      <c r="M413" s="214" t="s">
        <v>19</v>
      </c>
      <c r="N413" s="215" t="s">
        <v>43</v>
      </c>
      <c r="O413" s="87"/>
      <c r="P413" s="216">
        <f>O413*H413</f>
        <v>0</v>
      </c>
      <c r="Q413" s="216">
        <v>0</v>
      </c>
      <c r="R413" s="216">
        <f>Q413*H413</f>
        <v>0</v>
      </c>
      <c r="S413" s="216">
        <v>0</v>
      </c>
      <c r="T413" s="217">
        <f>S413*H413</f>
        <v>0</v>
      </c>
      <c r="U413" s="41"/>
      <c r="V413" s="41"/>
      <c r="W413" s="41"/>
      <c r="X413" s="41"/>
      <c r="Y413" s="41"/>
      <c r="Z413" s="41"/>
      <c r="AA413" s="41"/>
      <c r="AB413" s="41"/>
      <c r="AC413" s="41"/>
      <c r="AD413" s="41"/>
      <c r="AE413" s="41"/>
      <c r="AR413" s="218" t="s">
        <v>139</v>
      </c>
      <c r="AT413" s="218" t="s">
        <v>134</v>
      </c>
      <c r="AU413" s="218" t="s">
        <v>83</v>
      </c>
      <c r="AY413" s="20" t="s">
        <v>132</v>
      </c>
      <c r="BE413" s="219">
        <f>IF(N413="základní",J413,0)</f>
        <v>0</v>
      </c>
      <c r="BF413" s="219">
        <f>IF(N413="snížená",J413,0)</f>
        <v>0</v>
      </c>
      <c r="BG413" s="219">
        <f>IF(N413="zákl. přenesená",J413,0)</f>
        <v>0</v>
      </c>
      <c r="BH413" s="219">
        <f>IF(N413="sníž. přenesená",J413,0)</f>
        <v>0</v>
      </c>
      <c r="BI413" s="219">
        <f>IF(N413="nulová",J413,0)</f>
        <v>0</v>
      </c>
      <c r="BJ413" s="20" t="s">
        <v>80</v>
      </c>
      <c r="BK413" s="219">
        <f>ROUND(I413*H413,2)</f>
        <v>0</v>
      </c>
      <c r="BL413" s="20" t="s">
        <v>139</v>
      </c>
      <c r="BM413" s="218" t="s">
        <v>432</v>
      </c>
    </row>
    <row r="414" s="2" customFormat="1">
      <c r="A414" s="41"/>
      <c r="B414" s="42"/>
      <c r="C414" s="43"/>
      <c r="D414" s="220" t="s">
        <v>141</v>
      </c>
      <c r="E414" s="43"/>
      <c r="F414" s="221" t="s">
        <v>433</v>
      </c>
      <c r="G414" s="43"/>
      <c r="H414" s="43"/>
      <c r="I414" s="222"/>
      <c r="J414" s="43"/>
      <c r="K414" s="43"/>
      <c r="L414" s="47"/>
      <c r="M414" s="269"/>
      <c r="N414" s="270"/>
      <c r="O414" s="271"/>
      <c r="P414" s="271"/>
      <c r="Q414" s="271"/>
      <c r="R414" s="271"/>
      <c r="S414" s="271"/>
      <c r="T414" s="272"/>
      <c r="U414" s="41"/>
      <c r="V414" s="41"/>
      <c r="W414" s="41"/>
      <c r="X414" s="41"/>
      <c r="Y414" s="41"/>
      <c r="Z414" s="41"/>
      <c r="AA414" s="41"/>
      <c r="AB414" s="41"/>
      <c r="AC414" s="41"/>
      <c r="AD414" s="41"/>
      <c r="AE414" s="41"/>
      <c r="AT414" s="20" t="s">
        <v>141</v>
      </c>
      <c r="AU414" s="20" t="s">
        <v>83</v>
      </c>
    </row>
    <row r="415" s="2" customFormat="1" ht="6.96" customHeight="1">
      <c r="A415" s="41"/>
      <c r="B415" s="62"/>
      <c r="C415" s="63"/>
      <c r="D415" s="63"/>
      <c r="E415" s="63"/>
      <c r="F415" s="63"/>
      <c r="G415" s="63"/>
      <c r="H415" s="63"/>
      <c r="I415" s="63"/>
      <c r="J415" s="63"/>
      <c r="K415" s="63"/>
      <c r="L415" s="47"/>
      <c r="M415" s="41"/>
      <c r="O415" s="41"/>
      <c r="P415" s="41"/>
      <c r="Q415" s="41"/>
      <c r="R415" s="41"/>
      <c r="S415" s="41"/>
      <c r="T415" s="41"/>
      <c r="U415" s="41"/>
      <c r="V415" s="41"/>
      <c r="W415" s="41"/>
      <c r="X415" s="41"/>
      <c r="Y415" s="41"/>
      <c r="Z415" s="41"/>
      <c r="AA415" s="41"/>
      <c r="AB415" s="41"/>
      <c r="AC415" s="41"/>
      <c r="AD415" s="41"/>
      <c r="AE415" s="41"/>
    </row>
  </sheetData>
  <sheetProtection sheet="1" autoFilter="0" formatColumns="0" formatRows="0" objects="1" scenarios="1" spinCount="100000" saltValue="N8AS7lh3GWHxQzLniU8nSxyNHPATbMqwMha37GqJKNziGjJiLgh+XhGfIsqleFUizp8YfsqotPWhjsMIWRs3Bg==" hashValue="y4ROaJ15QdoNcGyTKeA6tsWNbzOfo2PLOMAM04mZQmrvf95fnvuNcoLjTuboJF+Qsag5UzUXvAqQy8fCrQhmbw==" algorithmName="SHA-512" password="CC35"/>
  <autoFilter ref="C84:K414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4_01/113107342"/>
    <hyperlink ref="F98" r:id="rId2" display="https://podminky.urs.cz/item/CS_URS_2024_01/113154234"/>
    <hyperlink ref="F102" r:id="rId3" display="https://podminky.urs.cz/item/CS_URS_2024_01/113154334"/>
    <hyperlink ref="F109" r:id="rId4" display="https://podminky.urs.cz/item/CS_URS_2024_01/113154364"/>
    <hyperlink ref="F119" r:id="rId5" display="https://podminky.urs.cz/item/CS_URS_2024_01/565135101"/>
    <hyperlink ref="F128" r:id="rId6" display="https://podminky.urs.cz/item/CS_URS_2024_01/566301111"/>
    <hyperlink ref="F137" r:id="rId7" display="https://podminky.urs.cz/item/CS_URS_2024_01/569921133"/>
    <hyperlink ref="F147" r:id="rId8" display="https://podminky.urs.cz/item/CS_URS_2024_01/572531121"/>
    <hyperlink ref="F156" r:id="rId9" display="https://podminky.urs.cz/item/CS_URS_2024_01/573191111"/>
    <hyperlink ref="F172" r:id="rId10" display="https://podminky.urs.cz/item/CS_URS_2024_01/573211107"/>
    <hyperlink ref="F184" r:id="rId11" display="https://podminky.urs.cz/item/CS_URS_2024_01/573211108"/>
    <hyperlink ref="F196" r:id="rId12" display="https://podminky.urs.cz/item/CS_URS_2024_01/577144141"/>
    <hyperlink ref="F208" r:id="rId13" display="https://podminky.urs.cz/item/CS_URS_2024_01/577155142"/>
    <hyperlink ref="F221" r:id="rId14" display="https://podminky.urs.cz/item/CS_URS_2024_01/913121111"/>
    <hyperlink ref="F233" r:id="rId15" display="https://podminky.urs.cz/item/CS_URS_2024_01/913121211"/>
    <hyperlink ref="F237" r:id="rId16" display="https://podminky.urs.cz/item/CS_URS_2024_01/913311111"/>
    <hyperlink ref="F241" r:id="rId17" display="https://podminky.urs.cz/item/CS_URS_2024_01/913311211"/>
    <hyperlink ref="F245" r:id="rId18" display="https://podminky.urs.cz/item/CS_URS_2024_01/915211112"/>
    <hyperlink ref="F251" r:id="rId19" display="https://podminky.urs.cz/item/CS_URS_2024_01/915211122"/>
    <hyperlink ref="F257" r:id="rId20" display="https://podminky.urs.cz/item/CS_URS_2024_01/915221112"/>
    <hyperlink ref="F261" r:id="rId21" display="https://podminky.urs.cz/item/CS_URS_2024_01/915221122"/>
    <hyperlink ref="F267" r:id="rId22" display="https://podminky.urs.cz/item/CS_URS_2024_01/915231112"/>
    <hyperlink ref="F274" r:id="rId23" display="https://podminky.urs.cz/item/CS_URS_2024_01/915611111"/>
    <hyperlink ref="F276" r:id="rId24" display="https://podminky.urs.cz/item/CS_URS_2024_01/915621111"/>
    <hyperlink ref="F278" r:id="rId25" display="https://podminky.urs.cz/item/CS_URS_2024_01/919721295"/>
    <hyperlink ref="F293" r:id="rId26" display="https://podminky.urs.cz/item/CS_URS_2024_01/919731123"/>
    <hyperlink ref="F306" r:id="rId27" display="https://podminky.urs.cz/item/CS_URS_2024_01/919732211"/>
    <hyperlink ref="F319" r:id="rId28" display="https://podminky.urs.cz/item/CS_URS_2024_01/919735112"/>
    <hyperlink ref="F327" r:id="rId29" display="https://podminky.urs.cz/item/CS_URS_2024_01/919735113"/>
    <hyperlink ref="F340" r:id="rId30" display="https://podminky.urs.cz/item/CS_URS_2024_01/938908411"/>
    <hyperlink ref="F352" r:id="rId31" display="https://podminky.urs.cz/item/CS_URS_2024_01/938909311"/>
    <hyperlink ref="F364" r:id="rId32" display="https://podminky.urs.cz/item/CS_URS_2024_01/938909611"/>
    <hyperlink ref="F374" r:id="rId33" display="https://podminky.urs.cz/item/CS_URS_2024_01/966006211"/>
    <hyperlink ref="F379" r:id="rId34" display="https://podminky.urs.cz/item/CS_URS_2024_01/997221551"/>
    <hyperlink ref="F385" r:id="rId35" display="https://podminky.urs.cz/item/CS_URS_2024_01/997221559"/>
    <hyperlink ref="F395" r:id="rId36" display="https://podminky.urs.cz/item/CS_URS_2024_01/997221561"/>
    <hyperlink ref="F398" r:id="rId37" display="https://podminky.urs.cz/item/CS_URS_2024_01/997221569"/>
    <hyperlink ref="F402" r:id="rId38" display="https://podminky.urs.cz/item/CS_URS_2024_01/997221611"/>
    <hyperlink ref="F405" r:id="rId39" display="https://podminky.urs.cz/item/CS_URS_2024_01/997221873"/>
    <hyperlink ref="F410" r:id="rId40" display="https://podminky.urs.cz/item/CS_URS_2024_01/997221875"/>
    <hyperlink ref="F414" r:id="rId41" display="https://podminky.urs.cz/item/CS_URS_2024_01/998225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86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83</v>
      </c>
    </row>
    <row r="4" s="1" customFormat="1" ht="24.96" customHeight="1">
      <c r="B4" s="23"/>
      <c r="D4" s="133" t="s">
        <v>104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II/201 - BROUMOV - PRŮTAH, VJEZDOVÉ BRÁNY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105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434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82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15. 4. 2024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19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27</v>
      </c>
      <c r="F15" s="41"/>
      <c r="G15" s="41"/>
      <c r="H15" s="41"/>
      <c r="I15" s="135" t="s">
        <v>28</v>
      </c>
      <c r="J15" s="139" t="s">
        <v>19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29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28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31</v>
      </c>
      <c r="E20" s="41"/>
      <c r="F20" s="41"/>
      <c r="G20" s="41"/>
      <c r="H20" s="41"/>
      <c r="I20" s="135" t="s">
        <v>26</v>
      </c>
      <c r="J20" s="139" t="s">
        <v>19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32</v>
      </c>
      <c r="F21" s="41"/>
      <c r="G21" s="41"/>
      <c r="H21" s="41"/>
      <c r="I21" s="135" t="s">
        <v>28</v>
      </c>
      <c r="J21" s="139" t="s">
        <v>19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34</v>
      </c>
      <c r="E23" s="41"/>
      <c r="F23" s="41"/>
      <c r="G23" s="41"/>
      <c r="H23" s="41"/>
      <c r="I23" s="135" t="s">
        <v>26</v>
      </c>
      <c r="J23" s="139" t="s">
        <v>19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35</v>
      </c>
      <c r="F24" s="41"/>
      <c r="G24" s="41"/>
      <c r="H24" s="41"/>
      <c r="I24" s="135" t="s">
        <v>28</v>
      </c>
      <c r="J24" s="139" t="s">
        <v>19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36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38</v>
      </c>
      <c r="E30" s="41"/>
      <c r="F30" s="41"/>
      <c r="G30" s="41"/>
      <c r="H30" s="41"/>
      <c r="I30" s="41"/>
      <c r="J30" s="147">
        <f>ROUND(J85,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40</v>
      </c>
      <c r="G32" s="41"/>
      <c r="H32" s="41"/>
      <c r="I32" s="148" t="s">
        <v>39</v>
      </c>
      <c r="J32" s="148" t="s">
        <v>41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42</v>
      </c>
      <c r="E33" s="135" t="s">
        <v>43</v>
      </c>
      <c r="F33" s="150">
        <f>ROUND((SUM(BE85:BE481)),  2)</f>
        <v>0</v>
      </c>
      <c r="G33" s="41"/>
      <c r="H33" s="41"/>
      <c r="I33" s="151">
        <v>0.20999999999999999</v>
      </c>
      <c r="J33" s="150">
        <f>ROUND(((SUM(BE85:BE481))*I33),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44</v>
      </c>
      <c r="F34" s="150">
        <f>ROUND((SUM(BF85:BF481)),  2)</f>
        <v>0</v>
      </c>
      <c r="G34" s="41"/>
      <c r="H34" s="41"/>
      <c r="I34" s="151">
        <v>0.12</v>
      </c>
      <c r="J34" s="150">
        <f>ROUND(((SUM(BF85:BF481))*I34),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45</v>
      </c>
      <c r="F35" s="150">
        <f>ROUND((SUM(BG85:BG481)),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46</v>
      </c>
      <c r="F36" s="150">
        <f>ROUND((SUM(BH85:BH481)),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47</v>
      </c>
      <c r="F37" s="150">
        <f>ROUND((SUM(BI85:BI481)),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48</v>
      </c>
      <c r="E39" s="154"/>
      <c r="F39" s="154"/>
      <c r="G39" s="155" t="s">
        <v>49</v>
      </c>
      <c r="H39" s="156" t="s">
        <v>50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107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II/201 - BROUMOV - PRŮTAH, VJEZDOVÉ BRÁNY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105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102 - VJEZDOVÁ BRÁNA A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Broumov</v>
      </c>
      <c r="G52" s="43"/>
      <c r="H52" s="43"/>
      <c r="I52" s="35" t="s">
        <v>23</v>
      </c>
      <c r="J52" s="75" t="str">
        <f>IF(J12="","",J12)</f>
        <v>15. 4. 2024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SÚS Plzeňského kraje, p.o.</v>
      </c>
      <c r="G54" s="43"/>
      <c r="H54" s="43"/>
      <c r="I54" s="35" t="s">
        <v>31</v>
      </c>
      <c r="J54" s="39" t="str">
        <f>E21</f>
        <v>Ing. Jaroslav Rojt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34</v>
      </c>
      <c r="J55" s="39" t="str">
        <f>E24</f>
        <v>Jan Leinhäupel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108</v>
      </c>
      <c r="D57" s="165"/>
      <c r="E57" s="165"/>
      <c r="F57" s="165"/>
      <c r="G57" s="165"/>
      <c r="H57" s="165"/>
      <c r="I57" s="165"/>
      <c r="J57" s="166" t="s">
        <v>109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70</v>
      </c>
      <c r="D59" s="43"/>
      <c r="E59" s="43"/>
      <c r="F59" s="43"/>
      <c r="G59" s="43"/>
      <c r="H59" s="43"/>
      <c r="I59" s="43"/>
      <c r="J59" s="105">
        <f>J85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110</v>
      </c>
    </row>
    <row r="60" s="9" customFormat="1" ht="24.96" customHeight="1">
      <c r="A60" s="9"/>
      <c r="B60" s="168"/>
      <c r="C60" s="169"/>
      <c r="D60" s="170" t="s">
        <v>111</v>
      </c>
      <c r="E60" s="171"/>
      <c r="F60" s="171"/>
      <c r="G60" s="171"/>
      <c r="H60" s="171"/>
      <c r="I60" s="171"/>
      <c r="J60" s="172">
        <f>J86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112</v>
      </c>
      <c r="E61" s="177"/>
      <c r="F61" s="177"/>
      <c r="G61" s="177"/>
      <c r="H61" s="177"/>
      <c r="I61" s="177"/>
      <c r="J61" s="178">
        <f>J87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113</v>
      </c>
      <c r="E62" s="177"/>
      <c r="F62" s="177"/>
      <c r="G62" s="177"/>
      <c r="H62" s="177"/>
      <c r="I62" s="177"/>
      <c r="J62" s="178">
        <f>J222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114</v>
      </c>
      <c r="E63" s="177"/>
      <c r="F63" s="177"/>
      <c r="G63" s="177"/>
      <c r="H63" s="177"/>
      <c r="I63" s="177"/>
      <c r="J63" s="178">
        <f>J292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115</v>
      </c>
      <c r="E64" s="177"/>
      <c r="F64" s="177"/>
      <c r="G64" s="177"/>
      <c r="H64" s="177"/>
      <c r="I64" s="177"/>
      <c r="J64" s="178">
        <f>J434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116</v>
      </c>
      <c r="E65" s="177"/>
      <c r="F65" s="177"/>
      <c r="G65" s="177"/>
      <c r="H65" s="177"/>
      <c r="I65" s="177"/>
      <c r="J65" s="178">
        <f>J479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137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6.96" customHeight="1">
      <c r="A67" s="41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71" s="2" customFormat="1" ht="6.96" customHeight="1">
      <c r="A71" s="41"/>
      <c r="B71" s="64"/>
      <c r="C71" s="65"/>
      <c r="D71" s="65"/>
      <c r="E71" s="65"/>
      <c r="F71" s="65"/>
      <c r="G71" s="65"/>
      <c r="H71" s="65"/>
      <c r="I71" s="65"/>
      <c r="J71" s="65"/>
      <c r="K71" s="65"/>
      <c r="L71" s="13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24.96" customHeight="1">
      <c r="A72" s="41"/>
      <c r="B72" s="42"/>
      <c r="C72" s="26" t="s">
        <v>117</v>
      </c>
      <c r="D72" s="43"/>
      <c r="E72" s="43"/>
      <c r="F72" s="43"/>
      <c r="G72" s="43"/>
      <c r="H72" s="43"/>
      <c r="I72" s="43"/>
      <c r="J72" s="43"/>
      <c r="K72" s="43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16</v>
      </c>
      <c r="D74" s="43"/>
      <c r="E74" s="43"/>
      <c r="F74" s="43"/>
      <c r="G74" s="43"/>
      <c r="H74" s="43"/>
      <c r="I74" s="43"/>
      <c r="J74" s="43"/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6.5" customHeight="1">
      <c r="A75" s="41"/>
      <c r="B75" s="42"/>
      <c r="C75" s="43"/>
      <c r="D75" s="43"/>
      <c r="E75" s="163" t="str">
        <f>E7</f>
        <v>II/201 - BROUMOV - PRŮTAH, VJEZDOVÉ BRÁNY</v>
      </c>
      <c r="F75" s="35"/>
      <c r="G75" s="35"/>
      <c r="H75" s="35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105</v>
      </c>
      <c r="D76" s="43"/>
      <c r="E76" s="43"/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6.5" customHeight="1">
      <c r="A77" s="41"/>
      <c r="B77" s="42"/>
      <c r="C77" s="43"/>
      <c r="D77" s="43"/>
      <c r="E77" s="72" t="str">
        <f>E9</f>
        <v>102 - VJEZDOVÁ BRÁNA A</v>
      </c>
      <c r="F77" s="43"/>
      <c r="G77" s="43"/>
      <c r="H77" s="43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21</v>
      </c>
      <c r="D79" s="43"/>
      <c r="E79" s="43"/>
      <c r="F79" s="30" t="str">
        <f>F12</f>
        <v>Broumov</v>
      </c>
      <c r="G79" s="43"/>
      <c r="H79" s="43"/>
      <c r="I79" s="35" t="s">
        <v>23</v>
      </c>
      <c r="J79" s="75" t="str">
        <f>IF(J12="","",J12)</f>
        <v>15. 4. 2024</v>
      </c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5.15" customHeight="1">
      <c r="A81" s="41"/>
      <c r="B81" s="42"/>
      <c r="C81" s="35" t="s">
        <v>25</v>
      </c>
      <c r="D81" s="43"/>
      <c r="E81" s="43"/>
      <c r="F81" s="30" t="str">
        <f>E15</f>
        <v>SÚS Plzeňského kraje, p.o.</v>
      </c>
      <c r="G81" s="43"/>
      <c r="H81" s="43"/>
      <c r="I81" s="35" t="s">
        <v>31</v>
      </c>
      <c r="J81" s="39" t="str">
        <f>E21</f>
        <v>Ing. Jaroslav Rojt</v>
      </c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5.15" customHeight="1">
      <c r="A82" s="41"/>
      <c r="B82" s="42"/>
      <c r="C82" s="35" t="s">
        <v>29</v>
      </c>
      <c r="D82" s="43"/>
      <c r="E82" s="43"/>
      <c r="F82" s="30" t="str">
        <f>IF(E18="","",E18)</f>
        <v>Vyplň údaj</v>
      </c>
      <c r="G82" s="43"/>
      <c r="H82" s="43"/>
      <c r="I82" s="35" t="s">
        <v>34</v>
      </c>
      <c r="J82" s="39" t="str">
        <f>E24</f>
        <v>Jan Leinhäupel</v>
      </c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0.32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11" customFormat="1" ht="29.28" customHeight="1">
      <c r="A84" s="180"/>
      <c r="B84" s="181"/>
      <c r="C84" s="182" t="s">
        <v>118</v>
      </c>
      <c r="D84" s="183" t="s">
        <v>57</v>
      </c>
      <c r="E84" s="183" t="s">
        <v>53</v>
      </c>
      <c r="F84" s="183" t="s">
        <v>54</v>
      </c>
      <c r="G84" s="183" t="s">
        <v>119</v>
      </c>
      <c r="H84" s="183" t="s">
        <v>120</v>
      </c>
      <c r="I84" s="183" t="s">
        <v>121</v>
      </c>
      <c r="J84" s="183" t="s">
        <v>109</v>
      </c>
      <c r="K84" s="184" t="s">
        <v>122</v>
      </c>
      <c r="L84" s="185"/>
      <c r="M84" s="95" t="s">
        <v>19</v>
      </c>
      <c r="N84" s="96" t="s">
        <v>42</v>
      </c>
      <c r="O84" s="96" t="s">
        <v>123</v>
      </c>
      <c r="P84" s="96" t="s">
        <v>124</v>
      </c>
      <c r="Q84" s="96" t="s">
        <v>125</v>
      </c>
      <c r="R84" s="96" t="s">
        <v>126</v>
      </c>
      <c r="S84" s="96" t="s">
        <v>127</v>
      </c>
      <c r="T84" s="97" t="s">
        <v>128</v>
      </c>
      <c r="U84" s="180"/>
      <c r="V84" s="180"/>
      <c r="W84" s="180"/>
      <c r="X84" s="180"/>
      <c r="Y84" s="180"/>
      <c r="Z84" s="180"/>
      <c r="AA84" s="180"/>
      <c r="AB84" s="180"/>
      <c r="AC84" s="180"/>
      <c r="AD84" s="180"/>
      <c r="AE84" s="180"/>
    </row>
    <row r="85" s="2" customFormat="1" ht="22.8" customHeight="1">
      <c r="A85" s="41"/>
      <c r="B85" s="42"/>
      <c r="C85" s="102" t="s">
        <v>129</v>
      </c>
      <c r="D85" s="43"/>
      <c r="E85" s="43"/>
      <c r="F85" s="43"/>
      <c r="G85" s="43"/>
      <c r="H85" s="43"/>
      <c r="I85" s="43"/>
      <c r="J85" s="186">
        <f>BK85</f>
        <v>0</v>
      </c>
      <c r="K85" s="43"/>
      <c r="L85" s="47"/>
      <c r="M85" s="98"/>
      <c r="N85" s="187"/>
      <c r="O85" s="99"/>
      <c r="P85" s="188">
        <f>P86</f>
        <v>0</v>
      </c>
      <c r="Q85" s="99"/>
      <c r="R85" s="188">
        <f>R86</f>
        <v>156.79206797999999</v>
      </c>
      <c r="S85" s="99"/>
      <c r="T85" s="189">
        <f>T86</f>
        <v>218.14000000000002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T85" s="20" t="s">
        <v>71</v>
      </c>
      <c r="AU85" s="20" t="s">
        <v>110</v>
      </c>
      <c r="BK85" s="190">
        <f>BK86</f>
        <v>0</v>
      </c>
    </row>
    <row r="86" s="12" customFormat="1" ht="25.92" customHeight="1">
      <c r="A86" s="12"/>
      <c r="B86" s="191"/>
      <c r="C86" s="192"/>
      <c r="D86" s="193" t="s">
        <v>71</v>
      </c>
      <c r="E86" s="194" t="s">
        <v>130</v>
      </c>
      <c r="F86" s="194" t="s">
        <v>131</v>
      </c>
      <c r="G86" s="192"/>
      <c r="H86" s="192"/>
      <c r="I86" s="195"/>
      <c r="J86" s="196">
        <f>BK86</f>
        <v>0</v>
      </c>
      <c r="K86" s="192"/>
      <c r="L86" s="197"/>
      <c r="M86" s="198"/>
      <c r="N86" s="199"/>
      <c r="O86" s="199"/>
      <c r="P86" s="200">
        <f>P87+P222+P292+P434+P479</f>
        <v>0</v>
      </c>
      <c r="Q86" s="199"/>
      <c r="R86" s="200">
        <f>R87+R222+R292+R434+R479</f>
        <v>156.79206797999999</v>
      </c>
      <c r="S86" s="199"/>
      <c r="T86" s="201">
        <f>T87+T222+T292+T434+T479</f>
        <v>218.14000000000002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2" t="s">
        <v>80</v>
      </c>
      <c r="AT86" s="203" t="s">
        <v>71</v>
      </c>
      <c r="AU86" s="203" t="s">
        <v>72</v>
      </c>
      <c r="AY86" s="202" t="s">
        <v>132</v>
      </c>
      <c r="BK86" s="204">
        <f>BK87+BK222+BK292+BK434+BK479</f>
        <v>0</v>
      </c>
    </row>
    <row r="87" s="12" customFormat="1" ht="22.8" customHeight="1">
      <c r="A87" s="12"/>
      <c r="B87" s="191"/>
      <c r="C87" s="192"/>
      <c r="D87" s="193" t="s">
        <v>71</v>
      </c>
      <c r="E87" s="205" t="s">
        <v>80</v>
      </c>
      <c r="F87" s="205" t="s">
        <v>133</v>
      </c>
      <c r="G87" s="192"/>
      <c r="H87" s="192"/>
      <c r="I87" s="195"/>
      <c r="J87" s="206">
        <f>BK87</f>
        <v>0</v>
      </c>
      <c r="K87" s="192"/>
      <c r="L87" s="197"/>
      <c r="M87" s="198"/>
      <c r="N87" s="199"/>
      <c r="O87" s="199"/>
      <c r="P87" s="200">
        <f>SUM(P88:P221)</f>
        <v>0</v>
      </c>
      <c r="Q87" s="199"/>
      <c r="R87" s="200">
        <f>SUM(R88:R221)</f>
        <v>129.21914999999999</v>
      </c>
      <c r="S87" s="199"/>
      <c r="T87" s="201">
        <f>SUM(T88:T221)</f>
        <v>183.05000000000001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2" t="s">
        <v>80</v>
      </c>
      <c r="AT87" s="203" t="s">
        <v>71</v>
      </c>
      <c r="AU87" s="203" t="s">
        <v>80</v>
      </c>
      <c r="AY87" s="202" t="s">
        <v>132</v>
      </c>
      <c r="BK87" s="204">
        <f>SUM(BK88:BK221)</f>
        <v>0</v>
      </c>
    </row>
    <row r="88" s="2" customFormat="1" ht="21.75" customHeight="1">
      <c r="A88" s="41"/>
      <c r="B88" s="42"/>
      <c r="C88" s="207" t="s">
        <v>80</v>
      </c>
      <c r="D88" s="207" t="s">
        <v>134</v>
      </c>
      <c r="E88" s="208" t="s">
        <v>435</v>
      </c>
      <c r="F88" s="209" t="s">
        <v>436</v>
      </c>
      <c r="G88" s="210" t="s">
        <v>243</v>
      </c>
      <c r="H88" s="211">
        <v>4</v>
      </c>
      <c r="I88" s="212"/>
      <c r="J88" s="213">
        <f>ROUND(I88*H88,2)</f>
        <v>0</v>
      </c>
      <c r="K88" s="209" t="s">
        <v>138</v>
      </c>
      <c r="L88" s="47"/>
      <c r="M88" s="214" t="s">
        <v>19</v>
      </c>
      <c r="N88" s="215" t="s">
        <v>43</v>
      </c>
      <c r="O88" s="87"/>
      <c r="P88" s="216">
        <f>O88*H88</f>
        <v>0</v>
      </c>
      <c r="Q88" s="216">
        <v>0</v>
      </c>
      <c r="R88" s="216">
        <f>Q88*H88</f>
        <v>0</v>
      </c>
      <c r="S88" s="216">
        <v>0</v>
      </c>
      <c r="T88" s="217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18" t="s">
        <v>139</v>
      </c>
      <c r="AT88" s="218" t="s">
        <v>134</v>
      </c>
      <c r="AU88" s="218" t="s">
        <v>83</v>
      </c>
      <c r="AY88" s="20" t="s">
        <v>132</v>
      </c>
      <c r="BE88" s="219">
        <f>IF(N88="základní",J88,0)</f>
        <v>0</v>
      </c>
      <c r="BF88" s="219">
        <f>IF(N88="snížená",J88,0)</f>
        <v>0</v>
      </c>
      <c r="BG88" s="219">
        <f>IF(N88="zákl. přenesená",J88,0)</f>
        <v>0</v>
      </c>
      <c r="BH88" s="219">
        <f>IF(N88="sníž. přenesená",J88,0)</f>
        <v>0</v>
      </c>
      <c r="BI88" s="219">
        <f>IF(N88="nulová",J88,0)</f>
        <v>0</v>
      </c>
      <c r="BJ88" s="20" t="s">
        <v>80</v>
      </c>
      <c r="BK88" s="219">
        <f>ROUND(I88*H88,2)</f>
        <v>0</v>
      </c>
      <c r="BL88" s="20" t="s">
        <v>139</v>
      </c>
      <c r="BM88" s="218" t="s">
        <v>437</v>
      </c>
    </row>
    <row r="89" s="2" customFormat="1">
      <c r="A89" s="41"/>
      <c r="B89" s="42"/>
      <c r="C89" s="43"/>
      <c r="D89" s="220" t="s">
        <v>141</v>
      </c>
      <c r="E89" s="43"/>
      <c r="F89" s="221" t="s">
        <v>438</v>
      </c>
      <c r="G89" s="43"/>
      <c r="H89" s="43"/>
      <c r="I89" s="222"/>
      <c r="J89" s="43"/>
      <c r="K89" s="43"/>
      <c r="L89" s="47"/>
      <c r="M89" s="223"/>
      <c r="N89" s="224"/>
      <c r="O89" s="87"/>
      <c r="P89" s="87"/>
      <c r="Q89" s="87"/>
      <c r="R89" s="87"/>
      <c r="S89" s="87"/>
      <c r="T89" s="88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141</v>
      </c>
      <c r="AU89" s="20" t="s">
        <v>83</v>
      </c>
    </row>
    <row r="90" s="13" customFormat="1">
      <c r="A90" s="13"/>
      <c r="B90" s="225"/>
      <c r="C90" s="226"/>
      <c r="D90" s="227" t="s">
        <v>143</v>
      </c>
      <c r="E90" s="228" t="s">
        <v>19</v>
      </c>
      <c r="F90" s="229" t="s">
        <v>439</v>
      </c>
      <c r="G90" s="226"/>
      <c r="H90" s="228" t="s">
        <v>19</v>
      </c>
      <c r="I90" s="230"/>
      <c r="J90" s="226"/>
      <c r="K90" s="226"/>
      <c r="L90" s="231"/>
      <c r="M90" s="232"/>
      <c r="N90" s="233"/>
      <c r="O90" s="233"/>
      <c r="P90" s="233"/>
      <c r="Q90" s="233"/>
      <c r="R90" s="233"/>
      <c r="S90" s="233"/>
      <c r="T90" s="234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5" t="s">
        <v>143</v>
      </c>
      <c r="AU90" s="235" t="s">
        <v>83</v>
      </c>
      <c r="AV90" s="13" t="s">
        <v>80</v>
      </c>
      <c r="AW90" s="13" t="s">
        <v>33</v>
      </c>
      <c r="AX90" s="13" t="s">
        <v>72</v>
      </c>
      <c r="AY90" s="235" t="s">
        <v>132</v>
      </c>
    </row>
    <row r="91" s="14" customFormat="1">
      <c r="A91" s="14"/>
      <c r="B91" s="236"/>
      <c r="C91" s="237"/>
      <c r="D91" s="227" t="s">
        <v>143</v>
      </c>
      <c r="E91" s="238" t="s">
        <v>19</v>
      </c>
      <c r="F91" s="239" t="s">
        <v>440</v>
      </c>
      <c r="G91" s="237"/>
      <c r="H91" s="240">
        <v>3</v>
      </c>
      <c r="I91" s="241"/>
      <c r="J91" s="237"/>
      <c r="K91" s="237"/>
      <c r="L91" s="242"/>
      <c r="M91" s="243"/>
      <c r="N91" s="244"/>
      <c r="O91" s="244"/>
      <c r="P91" s="244"/>
      <c r="Q91" s="244"/>
      <c r="R91" s="244"/>
      <c r="S91" s="244"/>
      <c r="T91" s="245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46" t="s">
        <v>143</v>
      </c>
      <c r="AU91" s="246" t="s">
        <v>83</v>
      </c>
      <c r="AV91" s="14" t="s">
        <v>83</v>
      </c>
      <c r="AW91" s="14" t="s">
        <v>33</v>
      </c>
      <c r="AX91" s="14" t="s">
        <v>72</v>
      </c>
      <c r="AY91" s="246" t="s">
        <v>132</v>
      </c>
    </row>
    <row r="92" s="14" customFormat="1">
      <c r="A92" s="14"/>
      <c r="B92" s="236"/>
      <c r="C92" s="237"/>
      <c r="D92" s="227" t="s">
        <v>143</v>
      </c>
      <c r="E92" s="238" t="s">
        <v>19</v>
      </c>
      <c r="F92" s="239" t="s">
        <v>441</v>
      </c>
      <c r="G92" s="237"/>
      <c r="H92" s="240">
        <v>1</v>
      </c>
      <c r="I92" s="241"/>
      <c r="J92" s="237"/>
      <c r="K92" s="237"/>
      <c r="L92" s="242"/>
      <c r="M92" s="243"/>
      <c r="N92" s="244"/>
      <c r="O92" s="244"/>
      <c r="P92" s="244"/>
      <c r="Q92" s="244"/>
      <c r="R92" s="244"/>
      <c r="S92" s="244"/>
      <c r="T92" s="245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6" t="s">
        <v>143</v>
      </c>
      <c r="AU92" s="246" t="s">
        <v>83</v>
      </c>
      <c r="AV92" s="14" t="s">
        <v>83</v>
      </c>
      <c r="AW92" s="14" t="s">
        <v>33</v>
      </c>
      <c r="AX92" s="14" t="s">
        <v>72</v>
      </c>
      <c r="AY92" s="246" t="s">
        <v>132</v>
      </c>
    </row>
    <row r="93" s="15" customFormat="1">
      <c r="A93" s="15"/>
      <c r="B93" s="247"/>
      <c r="C93" s="248"/>
      <c r="D93" s="227" t="s">
        <v>143</v>
      </c>
      <c r="E93" s="249" t="s">
        <v>19</v>
      </c>
      <c r="F93" s="250" t="s">
        <v>148</v>
      </c>
      <c r="G93" s="248"/>
      <c r="H93" s="251">
        <v>4</v>
      </c>
      <c r="I93" s="252"/>
      <c r="J93" s="248"/>
      <c r="K93" s="248"/>
      <c r="L93" s="253"/>
      <c r="M93" s="254"/>
      <c r="N93" s="255"/>
      <c r="O93" s="255"/>
      <c r="P93" s="255"/>
      <c r="Q93" s="255"/>
      <c r="R93" s="255"/>
      <c r="S93" s="255"/>
      <c r="T93" s="256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T93" s="257" t="s">
        <v>143</v>
      </c>
      <c r="AU93" s="257" t="s">
        <v>83</v>
      </c>
      <c r="AV93" s="15" t="s">
        <v>139</v>
      </c>
      <c r="AW93" s="15" t="s">
        <v>33</v>
      </c>
      <c r="AX93" s="15" t="s">
        <v>80</v>
      </c>
      <c r="AY93" s="257" t="s">
        <v>132</v>
      </c>
    </row>
    <row r="94" s="2" customFormat="1" ht="16.5" customHeight="1">
      <c r="A94" s="41"/>
      <c r="B94" s="42"/>
      <c r="C94" s="207" t="s">
        <v>83</v>
      </c>
      <c r="D94" s="207" t="s">
        <v>134</v>
      </c>
      <c r="E94" s="208" t="s">
        <v>442</v>
      </c>
      <c r="F94" s="209" t="s">
        <v>443</v>
      </c>
      <c r="G94" s="210" t="s">
        <v>243</v>
      </c>
      <c r="H94" s="211">
        <v>4</v>
      </c>
      <c r="I94" s="212"/>
      <c r="J94" s="213">
        <f>ROUND(I94*H94,2)</f>
        <v>0</v>
      </c>
      <c r="K94" s="209" t="s">
        <v>138</v>
      </c>
      <c r="L94" s="47"/>
      <c r="M94" s="214" t="s">
        <v>19</v>
      </c>
      <c r="N94" s="215" t="s">
        <v>43</v>
      </c>
      <c r="O94" s="87"/>
      <c r="P94" s="216">
        <f>O94*H94</f>
        <v>0</v>
      </c>
      <c r="Q94" s="216">
        <v>0</v>
      </c>
      <c r="R94" s="216">
        <f>Q94*H94</f>
        <v>0</v>
      </c>
      <c r="S94" s="216">
        <v>0</v>
      </c>
      <c r="T94" s="217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18" t="s">
        <v>139</v>
      </c>
      <c r="AT94" s="218" t="s">
        <v>134</v>
      </c>
      <c r="AU94" s="218" t="s">
        <v>83</v>
      </c>
      <c r="AY94" s="20" t="s">
        <v>132</v>
      </c>
      <c r="BE94" s="219">
        <f>IF(N94="základní",J94,0)</f>
        <v>0</v>
      </c>
      <c r="BF94" s="219">
        <f>IF(N94="snížená",J94,0)</f>
        <v>0</v>
      </c>
      <c r="BG94" s="219">
        <f>IF(N94="zákl. přenesená",J94,0)</f>
        <v>0</v>
      </c>
      <c r="BH94" s="219">
        <f>IF(N94="sníž. přenesená",J94,0)</f>
        <v>0</v>
      </c>
      <c r="BI94" s="219">
        <f>IF(N94="nulová",J94,0)</f>
        <v>0</v>
      </c>
      <c r="BJ94" s="20" t="s">
        <v>80</v>
      </c>
      <c r="BK94" s="219">
        <f>ROUND(I94*H94,2)</f>
        <v>0</v>
      </c>
      <c r="BL94" s="20" t="s">
        <v>139</v>
      </c>
      <c r="BM94" s="218" t="s">
        <v>444</v>
      </c>
    </row>
    <row r="95" s="2" customFormat="1">
      <c r="A95" s="41"/>
      <c r="B95" s="42"/>
      <c r="C95" s="43"/>
      <c r="D95" s="220" t="s">
        <v>141</v>
      </c>
      <c r="E95" s="43"/>
      <c r="F95" s="221" t="s">
        <v>445</v>
      </c>
      <c r="G95" s="43"/>
      <c r="H95" s="43"/>
      <c r="I95" s="222"/>
      <c r="J95" s="43"/>
      <c r="K95" s="43"/>
      <c r="L95" s="47"/>
      <c r="M95" s="223"/>
      <c r="N95" s="224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141</v>
      </c>
      <c r="AU95" s="20" t="s">
        <v>83</v>
      </c>
    </row>
    <row r="96" s="13" customFormat="1">
      <c r="A96" s="13"/>
      <c r="B96" s="225"/>
      <c r="C96" s="226"/>
      <c r="D96" s="227" t="s">
        <v>143</v>
      </c>
      <c r="E96" s="228" t="s">
        <v>19</v>
      </c>
      <c r="F96" s="229" t="s">
        <v>439</v>
      </c>
      <c r="G96" s="226"/>
      <c r="H96" s="228" t="s">
        <v>19</v>
      </c>
      <c r="I96" s="230"/>
      <c r="J96" s="226"/>
      <c r="K96" s="226"/>
      <c r="L96" s="231"/>
      <c r="M96" s="232"/>
      <c r="N96" s="233"/>
      <c r="O96" s="233"/>
      <c r="P96" s="233"/>
      <c r="Q96" s="233"/>
      <c r="R96" s="233"/>
      <c r="S96" s="233"/>
      <c r="T96" s="234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5" t="s">
        <v>143</v>
      </c>
      <c r="AU96" s="235" t="s">
        <v>83</v>
      </c>
      <c r="AV96" s="13" t="s">
        <v>80</v>
      </c>
      <c r="AW96" s="13" t="s">
        <v>33</v>
      </c>
      <c r="AX96" s="13" t="s">
        <v>72</v>
      </c>
      <c r="AY96" s="235" t="s">
        <v>132</v>
      </c>
    </row>
    <row r="97" s="14" customFormat="1">
      <c r="A97" s="14"/>
      <c r="B97" s="236"/>
      <c r="C97" s="237"/>
      <c r="D97" s="227" t="s">
        <v>143</v>
      </c>
      <c r="E97" s="238" t="s">
        <v>19</v>
      </c>
      <c r="F97" s="239" t="s">
        <v>440</v>
      </c>
      <c r="G97" s="237"/>
      <c r="H97" s="240">
        <v>3</v>
      </c>
      <c r="I97" s="241"/>
      <c r="J97" s="237"/>
      <c r="K97" s="237"/>
      <c r="L97" s="242"/>
      <c r="M97" s="243"/>
      <c r="N97" s="244"/>
      <c r="O97" s="244"/>
      <c r="P97" s="244"/>
      <c r="Q97" s="244"/>
      <c r="R97" s="244"/>
      <c r="S97" s="244"/>
      <c r="T97" s="245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6" t="s">
        <v>143</v>
      </c>
      <c r="AU97" s="246" t="s">
        <v>83</v>
      </c>
      <c r="AV97" s="14" t="s">
        <v>83</v>
      </c>
      <c r="AW97" s="14" t="s">
        <v>33</v>
      </c>
      <c r="AX97" s="14" t="s">
        <v>72</v>
      </c>
      <c r="AY97" s="246" t="s">
        <v>132</v>
      </c>
    </row>
    <row r="98" s="14" customFormat="1">
      <c r="A98" s="14"/>
      <c r="B98" s="236"/>
      <c r="C98" s="237"/>
      <c r="D98" s="227" t="s">
        <v>143</v>
      </c>
      <c r="E98" s="238" t="s">
        <v>19</v>
      </c>
      <c r="F98" s="239" t="s">
        <v>441</v>
      </c>
      <c r="G98" s="237"/>
      <c r="H98" s="240">
        <v>1</v>
      </c>
      <c r="I98" s="241"/>
      <c r="J98" s="237"/>
      <c r="K98" s="237"/>
      <c r="L98" s="242"/>
      <c r="M98" s="243"/>
      <c r="N98" s="244"/>
      <c r="O98" s="244"/>
      <c r="P98" s="244"/>
      <c r="Q98" s="244"/>
      <c r="R98" s="244"/>
      <c r="S98" s="244"/>
      <c r="T98" s="245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6" t="s">
        <v>143</v>
      </c>
      <c r="AU98" s="246" t="s">
        <v>83</v>
      </c>
      <c r="AV98" s="14" t="s">
        <v>83</v>
      </c>
      <c r="AW98" s="14" t="s">
        <v>33</v>
      </c>
      <c r="AX98" s="14" t="s">
        <v>72</v>
      </c>
      <c r="AY98" s="246" t="s">
        <v>132</v>
      </c>
    </row>
    <row r="99" s="15" customFormat="1">
      <c r="A99" s="15"/>
      <c r="B99" s="247"/>
      <c r="C99" s="248"/>
      <c r="D99" s="227" t="s">
        <v>143</v>
      </c>
      <c r="E99" s="249" t="s">
        <v>19</v>
      </c>
      <c r="F99" s="250" t="s">
        <v>148</v>
      </c>
      <c r="G99" s="248"/>
      <c r="H99" s="251">
        <v>4</v>
      </c>
      <c r="I99" s="252"/>
      <c r="J99" s="248"/>
      <c r="K99" s="248"/>
      <c r="L99" s="253"/>
      <c r="M99" s="254"/>
      <c r="N99" s="255"/>
      <c r="O99" s="255"/>
      <c r="P99" s="255"/>
      <c r="Q99" s="255"/>
      <c r="R99" s="255"/>
      <c r="S99" s="255"/>
      <c r="T99" s="256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57" t="s">
        <v>143</v>
      </c>
      <c r="AU99" s="257" t="s">
        <v>83</v>
      </c>
      <c r="AV99" s="15" t="s">
        <v>139</v>
      </c>
      <c r="AW99" s="15" t="s">
        <v>33</v>
      </c>
      <c r="AX99" s="15" t="s">
        <v>80</v>
      </c>
      <c r="AY99" s="257" t="s">
        <v>132</v>
      </c>
    </row>
    <row r="100" s="2" customFormat="1" ht="37.8" customHeight="1">
      <c r="A100" s="41"/>
      <c r="B100" s="42"/>
      <c r="C100" s="207" t="s">
        <v>157</v>
      </c>
      <c r="D100" s="207" t="s">
        <v>134</v>
      </c>
      <c r="E100" s="208" t="s">
        <v>446</v>
      </c>
      <c r="F100" s="209" t="s">
        <v>447</v>
      </c>
      <c r="G100" s="210" t="s">
        <v>137</v>
      </c>
      <c r="H100" s="211">
        <v>170</v>
      </c>
      <c r="I100" s="212"/>
      <c r="J100" s="213">
        <f>ROUND(I100*H100,2)</f>
        <v>0</v>
      </c>
      <c r="K100" s="209" t="s">
        <v>138</v>
      </c>
      <c r="L100" s="47"/>
      <c r="M100" s="214" t="s">
        <v>19</v>
      </c>
      <c r="N100" s="215" t="s">
        <v>43</v>
      </c>
      <c r="O100" s="87"/>
      <c r="P100" s="216">
        <f>O100*H100</f>
        <v>0</v>
      </c>
      <c r="Q100" s="216">
        <v>0</v>
      </c>
      <c r="R100" s="216">
        <f>Q100*H100</f>
        <v>0</v>
      </c>
      <c r="S100" s="216">
        <v>0.62</v>
      </c>
      <c r="T100" s="217">
        <f>S100*H100</f>
        <v>105.40000000000001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18" t="s">
        <v>139</v>
      </c>
      <c r="AT100" s="218" t="s">
        <v>134</v>
      </c>
      <c r="AU100" s="218" t="s">
        <v>83</v>
      </c>
      <c r="AY100" s="20" t="s">
        <v>132</v>
      </c>
      <c r="BE100" s="219">
        <f>IF(N100="základní",J100,0)</f>
        <v>0</v>
      </c>
      <c r="BF100" s="219">
        <f>IF(N100="snížená",J100,0)</f>
        <v>0</v>
      </c>
      <c r="BG100" s="219">
        <f>IF(N100="zákl. přenesená",J100,0)</f>
        <v>0</v>
      </c>
      <c r="BH100" s="219">
        <f>IF(N100="sníž. přenesená",J100,0)</f>
        <v>0</v>
      </c>
      <c r="BI100" s="219">
        <f>IF(N100="nulová",J100,0)</f>
        <v>0</v>
      </c>
      <c r="BJ100" s="20" t="s">
        <v>80</v>
      </c>
      <c r="BK100" s="219">
        <f>ROUND(I100*H100,2)</f>
        <v>0</v>
      </c>
      <c r="BL100" s="20" t="s">
        <v>139</v>
      </c>
      <c r="BM100" s="218" t="s">
        <v>448</v>
      </c>
    </row>
    <row r="101" s="2" customFormat="1">
      <c r="A101" s="41"/>
      <c r="B101" s="42"/>
      <c r="C101" s="43"/>
      <c r="D101" s="220" t="s">
        <v>141</v>
      </c>
      <c r="E101" s="43"/>
      <c r="F101" s="221" t="s">
        <v>449</v>
      </c>
      <c r="G101" s="43"/>
      <c r="H101" s="43"/>
      <c r="I101" s="222"/>
      <c r="J101" s="43"/>
      <c r="K101" s="43"/>
      <c r="L101" s="47"/>
      <c r="M101" s="223"/>
      <c r="N101" s="224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141</v>
      </c>
      <c r="AU101" s="20" t="s">
        <v>83</v>
      </c>
    </row>
    <row r="102" s="14" customFormat="1">
      <c r="A102" s="14"/>
      <c r="B102" s="236"/>
      <c r="C102" s="237"/>
      <c r="D102" s="227" t="s">
        <v>143</v>
      </c>
      <c r="E102" s="238" t="s">
        <v>19</v>
      </c>
      <c r="F102" s="239" t="s">
        <v>450</v>
      </c>
      <c r="G102" s="237"/>
      <c r="H102" s="240">
        <v>170</v>
      </c>
      <c r="I102" s="241"/>
      <c r="J102" s="237"/>
      <c r="K102" s="237"/>
      <c r="L102" s="242"/>
      <c r="M102" s="243"/>
      <c r="N102" s="244"/>
      <c r="O102" s="244"/>
      <c r="P102" s="244"/>
      <c r="Q102" s="244"/>
      <c r="R102" s="244"/>
      <c r="S102" s="244"/>
      <c r="T102" s="245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6" t="s">
        <v>143</v>
      </c>
      <c r="AU102" s="246" t="s">
        <v>83</v>
      </c>
      <c r="AV102" s="14" t="s">
        <v>83</v>
      </c>
      <c r="AW102" s="14" t="s">
        <v>33</v>
      </c>
      <c r="AX102" s="14" t="s">
        <v>80</v>
      </c>
      <c r="AY102" s="246" t="s">
        <v>132</v>
      </c>
    </row>
    <row r="103" s="2" customFormat="1" ht="37.8" customHeight="1">
      <c r="A103" s="41"/>
      <c r="B103" s="42"/>
      <c r="C103" s="207" t="s">
        <v>139</v>
      </c>
      <c r="D103" s="207" t="s">
        <v>134</v>
      </c>
      <c r="E103" s="208" t="s">
        <v>451</v>
      </c>
      <c r="F103" s="209" t="s">
        <v>452</v>
      </c>
      <c r="G103" s="210" t="s">
        <v>137</v>
      </c>
      <c r="H103" s="211">
        <v>170</v>
      </c>
      <c r="I103" s="212"/>
      <c r="J103" s="213">
        <f>ROUND(I103*H103,2)</f>
        <v>0</v>
      </c>
      <c r="K103" s="209" t="s">
        <v>138</v>
      </c>
      <c r="L103" s="47"/>
      <c r="M103" s="214" t="s">
        <v>19</v>
      </c>
      <c r="N103" s="215" t="s">
        <v>43</v>
      </c>
      <c r="O103" s="87"/>
      <c r="P103" s="216">
        <f>O103*H103</f>
        <v>0</v>
      </c>
      <c r="Q103" s="216">
        <v>0</v>
      </c>
      <c r="R103" s="216">
        <f>Q103*H103</f>
        <v>0</v>
      </c>
      <c r="S103" s="216">
        <v>0.22</v>
      </c>
      <c r="T103" s="217">
        <f>S103*H103</f>
        <v>37.399999999999999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18" t="s">
        <v>139</v>
      </c>
      <c r="AT103" s="218" t="s">
        <v>134</v>
      </c>
      <c r="AU103" s="218" t="s">
        <v>83</v>
      </c>
      <c r="AY103" s="20" t="s">
        <v>132</v>
      </c>
      <c r="BE103" s="219">
        <f>IF(N103="základní",J103,0)</f>
        <v>0</v>
      </c>
      <c r="BF103" s="219">
        <f>IF(N103="snížená",J103,0)</f>
        <v>0</v>
      </c>
      <c r="BG103" s="219">
        <f>IF(N103="zákl. přenesená",J103,0)</f>
        <v>0</v>
      </c>
      <c r="BH103" s="219">
        <f>IF(N103="sníž. přenesená",J103,0)</f>
        <v>0</v>
      </c>
      <c r="BI103" s="219">
        <f>IF(N103="nulová",J103,0)</f>
        <v>0</v>
      </c>
      <c r="BJ103" s="20" t="s">
        <v>80</v>
      </c>
      <c r="BK103" s="219">
        <f>ROUND(I103*H103,2)</f>
        <v>0</v>
      </c>
      <c r="BL103" s="20" t="s">
        <v>139</v>
      </c>
      <c r="BM103" s="218" t="s">
        <v>453</v>
      </c>
    </row>
    <row r="104" s="2" customFormat="1">
      <c r="A104" s="41"/>
      <c r="B104" s="42"/>
      <c r="C104" s="43"/>
      <c r="D104" s="220" t="s">
        <v>141</v>
      </c>
      <c r="E104" s="43"/>
      <c r="F104" s="221" t="s">
        <v>454</v>
      </c>
      <c r="G104" s="43"/>
      <c r="H104" s="43"/>
      <c r="I104" s="222"/>
      <c r="J104" s="43"/>
      <c r="K104" s="43"/>
      <c r="L104" s="47"/>
      <c r="M104" s="223"/>
      <c r="N104" s="224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141</v>
      </c>
      <c r="AU104" s="20" t="s">
        <v>83</v>
      </c>
    </row>
    <row r="105" s="14" customFormat="1">
      <c r="A105" s="14"/>
      <c r="B105" s="236"/>
      <c r="C105" s="237"/>
      <c r="D105" s="227" t="s">
        <v>143</v>
      </c>
      <c r="E105" s="238" t="s">
        <v>19</v>
      </c>
      <c r="F105" s="239" t="s">
        <v>455</v>
      </c>
      <c r="G105" s="237"/>
      <c r="H105" s="240">
        <v>170</v>
      </c>
      <c r="I105" s="241"/>
      <c r="J105" s="237"/>
      <c r="K105" s="237"/>
      <c r="L105" s="242"/>
      <c r="M105" s="243"/>
      <c r="N105" s="244"/>
      <c r="O105" s="244"/>
      <c r="P105" s="244"/>
      <c r="Q105" s="244"/>
      <c r="R105" s="244"/>
      <c r="S105" s="244"/>
      <c r="T105" s="245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6" t="s">
        <v>143</v>
      </c>
      <c r="AU105" s="246" t="s">
        <v>83</v>
      </c>
      <c r="AV105" s="14" t="s">
        <v>83</v>
      </c>
      <c r="AW105" s="14" t="s">
        <v>33</v>
      </c>
      <c r="AX105" s="14" t="s">
        <v>80</v>
      </c>
      <c r="AY105" s="246" t="s">
        <v>132</v>
      </c>
    </row>
    <row r="106" s="2" customFormat="1" ht="24.15" customHeight="1">
      <c r="A106" s="41"/>
      <c r="B106" s="42"/>
      <c r="C106" s="207" t="s">
        <v>174</v>
      </c>
      <c r="D106" s="207" t="s">
        <v>134</v>
      </c>
      <c r="E106" s="208" t="s">
        <v>456</v>
      </c>
      <c r="F106" s="209" t="s">
        <v>457</v>
      </c>
      <c r="G106" s="210" t="s">
        <v>137</v>
      </c>
      <c r="H106" s="211">
        <v>175</v>
      </c>
      <c r="I106" s="212"/>
      <c r="J106" s="213">
        <f>ROUND(I106*H106,2)</f>
        <v>0</v>
      </c>
      <c r="K106" s="209" t="s">
        <v>138</v>
      </c>
      <c r="L106" s="47"/>
      <c r="M106" s="214" t="s">
        <v>19</v>
      </c>
      <c r="N106" s="215" t="s">
        <v>43</v>
      </c>
      <c r="O106" s="87"/>
      <c r="P106" s="216">
        <f>O106*H106</f>
        <v>0</v>
      </c>
      <c r="Q106" s="216">
        <v>9.0000000000000006E-05</v>
      </c>
      <c r="R106" s="216">
        <f>Q106*H106</f>
        <v>0.01575</v>
      </c>
      <c r="S106" s="216">
        <v>0.23000000000000001</v>
      </c>
      <c r="T106" s="217">
        <f>S106*H106</f>
        <v>40.25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18" t="s">
        <v>139</v>
      </c>
      <c r="AT106" s="218" t="s">
        <v>134</v>
      </c>
      <c r="AU106" s="218" t="s">
        <v>83</v>
      </c>
      <c r="AY106" s="20" t="s">
        <v>132</v>
      </c>
      <c r="BE106" s="219">
        <f>IF(N106="základní",J106,0)</f>
        <v>0</v>
      </c>
      <c r="BF106" s="219">
        <f>IF(N106="snížená",J106,0)</f>
        <v>0</v>
      </c>
      <c r="BG106" s="219">
        <f>IF(N106="zákl. přenesená",J106,0)</f>
        <v>0</v>
      </c>
      <c r="BH106" s="219">
        <f>IF(N106="sníž. přenesená",J106,0)</f>
        <v>0</v>
      </c>
      <c r="BI106" s="219">
        <f>IF(N106="nulová",J106,0)</f>
        <v>0</v>
      </c>
      <c r="BJ106" s="20" t="s">
        <v>80</v>
      </c>
      <c r="BK106" s="219">
        <f>ROUND(I106*H106,2)</f>
        <v>0</v>
      </c>
      <c r="BL106" s="20" t="s">
        <v>139</v>
      </c>
      <c r="BM106" s="218" t="s">
        <v>458</v>
      </c>
    </row>
    <row r="107" s="2" customFormat="1">
      <c r="A107" s="41"/>
      <c r="B107" s="42"/>
      <c r="C107" s="43"/>
      <c r="D107" s="220" t="s">
        <v>141</v>
      </c>
      <c r="E107" s="43"/>
      <c r="F107" s="221" t="s">
        <v>459</v>
      </c>
      <c r="G107" s="43"/>
      <c r="H107" s="43"/>
      <c r="I107" s="222"/>
      <c r="J107" s="43"/>
      <c r="K107" s="43"/>
      <c r="L107" s="47"/>
      <c r="M107" s="223"/>
      <c r="N107" s="224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141</v>
      </c>
      <c r="AU107" s="20" t="s">
        <v>83</v>
      </c>
    </row>
    <row r="108" s="14" customFormat="1">
      <c r="A108" s="14"/>
      <c r="B108" s="236"/>
      <c r="C108" s="237"/>
      <c r="D108" s="227" t="s">
        <v>143</v>
      </c>
      <c r="E108" s="238" t="s">
        <v>19</v>
      </c>
      <c r="F108" s="239" t="s">
        <v>460</v>
      </c>
      <c r="G108" s="237"/>
      <c r="H108" s="240">
        <v>175</v>
      </c>
      <c r="I108" s="241"/>
      <c r="J108" s="237"/>
      <c r="K108" s="237"/>
      <c r="L108" s="242"/>
      <c r="M108" s="243"/>
      <c r="N108" s="244"/>
      <c r="O108" s="244"/>
      <c r="P108" s="244"/>
      <c r="Q108" s="244"/>
      <c r="R108" s="244"/>
      <c r="S108" s="244"/>
      <c r="T108" s="245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6" t="s">
        <v>143</v>
      </c>
      <c r="AU108" s="246" t="s">
        <v>83</v>
      </c>
      <c r="AV108" s="14" t="s">
        <v>83</v>
      </c>
      <c r="AW108" s="14" t="s">
        <v>33</v>
      </c>
      <c r="AX108" s="14" t="s">
        <v>80</v>
      </c>
      <c r="AY108" s="246" t="s">
        <v>132</v>
      </c>
    </row>
    <row r="109" s="2" customFormat="1" ht="16.5" customHeight="1">
      <c r="A109" s="41"/>
      <c r="B109" s="42"/>
      <c r="C109" s="207" t="s">
        <v>180</v>
      </c>
      <c r="D109" s="207" t="s">
        <v>134</v>
      </c>
      <c r="E109" s="208" t="s">
        <v>461</v>
      </c>
      <c r="F109" s="209" t="s">
        <v>462</v>
      </c>
      <c r="G109" s="210" t="s">
        <v>137</v>
      </c>
      <c r="H109" s="211">
        <v>180</v>
      </c>
      <c r="I109" s="212"/>
      <c r="J109" s="213">
        <f>ROUND(I109*H109,2)</f>
        <v>0</v>
      </c>
      <c r="K109" s="209" t="s">
        <v>138</v>
      </c>
      <c r="L109" s="47"/>
      <c r="M109" s="214" t="s">
        <v>19</v>
      </c>
      <c r="N109" s="215" t="s">
        <v>43</v>
      </c>
      <c r="O109" s="87"/>
      <c r="P109" s="216">
        <f>O109*H109</f>
        <v>0</v>
      </c>
      <c r="Q109" s="216">
        <v>0</v>
      </c>
      <c r="R109" s="216">
        <f>Q109*H109</f>
        <v>0</v>
      </c>
      <c r="S109" s="216">
        <v>0</v>
      </c>
      <c r="T109" s="217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18" t="s">
        <v>139</v>
      </c>
      <c r="AT109" s="218" t="s">
        <v>134</v>
      </c>
      <c r="AU109" s="218" t="s">
        <v>83</v>
      </c>
      <c r="AY109" s="20" t="s">
        <v>132</v>
      </c>
      <c r="BE109" s="219">
        <f>IF(N109="základní",J109,0)</f>
        <v>0</v>
      </c>
      <c r="BF109" s="219">
        <f>IF(N109="snížená",J109,0)</f>
        <v>0</v>
      </c>
      <c r="BG109" s="219">
        <f>IF(N109="zákl. přenesená",J109,0)</f>
        <v>0</v>
      </c>
      <c r="BH109" s="219">
        <f>IF(N109="sníž. přenesená",J109,0)</f>
        <v>0</v>
      </c>
      <c r="BI109" s="219">
        <f>IF(N109="nulová",J109,0)</f>
        <v>0</v>
      </c>
      <c r="BJ109" s="20" t="s">
        <v>80</v>
      </c>
      <c r="BK109" s="219">
        <f>ROUND(I109*H109,2)</f>
        <v>0</v>
      </c>
      <c r="BL109" s="20" t="s">
        <v>139</v>
      </c>
      <c r="BM109" s="218" t="s">
        <v>463</v>
      </c>
    </row>
    <row r="110" s="2" customFormat="1">
      <c r="A110" s="41"/>
      <c r="B110" s="42"/>
      <c r="C110" s="43"/>
      <c r="D110" s="220" t="s">
        <v>141</v>
      </c>
      <c r="E110" s="43"/>
      <c r="F110" s="221" t="s">
        <v>464</v>
      </c>
      <c r="G110" s="43"/>
      <c r="H110" s="43"/>
      <c r="I110" s="222"/>
      <c r="J110" s="43"/>
      <c r="K110" s="43"/>
      <c r="L110" s="47"/>
      <c r="M110" s="223"/>
      <c r="N110" s="224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141</v>
      </c>
      <c r="AU110" s="20" t="s">
        <v>83</v>
      </c>
    </row>
    <row r="111" s="13" customFormat="1">
      <c r="A111" s="13"/>
      <c r="B111" s="225"/>
      <c r="C111" s="226"/>
      <c r="D111" s="227" t="s">
        <v>143</v>
      </c>
      <c r="E111" s="228" t="s">
        <v>19</v>
      </c>
      <c r="F111" s="229" t="s">
        <v>465</v>
      </c>
      <c r="G111" s="226"/>
      <c r="H111" s="228" t="s">
        <v>19</v>
      </c>
      <c r="I111" s="230"/>
      <c r="J111" s="226"/>
      <c r="K111" s="226"/>
      <c r="L111" s="231"/>
      <c r="M111" s="232"/>
      <c r="N111" s="233"/>
      <c r="O111" s="233"/>
      <c r="P111" s="233"/>
      <c r="Q111" s="233"/>
      <c r="R111" s="233"/>
      <c r="S111" s="233"/>
      <c r="T111" s="234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5" t="s">
        <v>143</v>
      </c>
      <c r="AU111" s="235" t="s">
        <v>83</v>
      </c>
      <c r="AV111" s="13" t="s">
        <v>80</v>
      </c>
      <c r="AW111" s="13" t="s">
        <v>33</v>
      </c>
      <c r="AX111" s="13" t="s">
        <v>72</v>
      </c>
      <c r="AY111" s="235" t="s">
        <v>132</v>
      </c>
    </row>
    <row r="112" s="14" customFormat="1">
      <c r="A112" s="14"/>
      <c r="B112" s="236"/>
      <c r="C112" s="237"/>
      <c r="D112" s="227" t="s">
        <v>143</v>
      </c>
      <c r="E112" s="238" t="s">
        <v>19</v>
      </c>
      <c r="F112" s="239" t="s">
        <v>466</v>
      </c>
      <c r="G112" s="237"/>
      <c r="H112" s="240">
        <v>180</v>
      </c>
      <c r="I112" s="241"/>
      <c r="J112" s="237"/>
      <c r="K112" s="237"/>
      <c r="L112" s="242"/>
      <c r="M112" s="243"/>
      <c r="N112" s="244"/>
      <c r="O112" s="244"/>
      <c r="P112" s="244"/>
      <c r="Q112" s="244"/>
      <c r="R112" s="244"/>
      <c r="S112" s="244"/>
      <c r="T112" s="245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6" t="s">
        <v>143</v>
      </c>
      <c r="AU112" s="246" t="s">
        <v>83</v>
      </c>
      <c r="AV112" s="14" t="s">
        <v>83</v>
      </c>
      <c r="AW112" s="14" t="s">
        <v>33</v>
      </c>
      <c r="AX112" s="14" t="s">
        <v>80</v>
      </c>
      <c r="AY112" s="246" t="s">
        <v>132</v>
      </c>
    </row>
    <row r="113" s="2" customFormat="1" ht="21.75" customHeight="1">
      <c r="A113" s="41"/>
      <c r="B113" s="42"/>
      <c r="C113" s="207" t="s">
        <v>185</v>
      </c>
      <c r="D113" s="207" t="s">
        <v>134</v>
      </c>
      <c r="E113" s="208" t="s">
        <v>467</v>
      </c>
      <c r="F113" s="209" t="s">
        <v>468</v>
      </c>
      <c r="G113" s="210" t="s">
        <v>469</v>
      </c>
      <c r="H113" s="211">
        <v>23</v>
      </c>
      <c r="I113" s="212"/>
      <c r="J113" s="213">
        <f>ROUND(I113*H113,2)</f>
        <v>0</v>
      </c>
      <c r="K113" s="209" t="s">
        <v>138</v>
      </c>
      <c r="L113" s="47"/>
      <c r="M113" s="214" t="s">
        <v>19</v>
      </c>
      <c r="N113" s="215" t="s">
        <v>43</v>
      </c>
      <c r="O113" s="87"/>
      <c r="P113" s="216">
        <f>O113*H113</f>
        <v>0</v>
      </c>
      <c r="Q113" s="216">
        <v>0</v>
      </c>
      <c r="R113" s="216">
        <f>Q113*H113</f>
        <v>0</v>
      </c>
      <c r="S113" s="216">
        <v>0</v>
      </c>
      <c r="T113" s="217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18" t="s">
        <v>139</v>
      </c>
      <c r="AT113" s="218" t="s">
        <v>134</v>
      </c>
      <c r="AU113" s="218" t="s">
        <v>83</v>
      </c>
      <c r="AY113" s="20" t="s">
        <v>132</v>
      </c>
      <c r="BE113" s="219">
        <f>IF(N113="základní",J113,0)</f>
        <v>0</v>
      </c>
      <c r="BF113" s="219">
        <f>IF(N113="snížená",J113,0)</f>
        <v>0</v>
      </c>
      <c r="BG113" s="219">
        <f>IF(N113="zákl. přenesená",J113,0)</f>
        <v>0</v>
      </c>
      <c r="BH113" s="219">
        <f>IF(N113="sníž. přenesená",J113,0)</f>
        <v>0</v>
      </c>
      <c r="BI113" s="219">
        <f>IF(N113="nulová",J113,0)</f>
        <v>0</v>
      </c>
      <c r="BJ113" s="20" t="s">
        <v>80</v>
      </c>
      <c r="BK113" s="219">
        <f>ROUND(I113*H113,2)</f>
        <v>0</v>
      </c>
      <c r="BL113" s="20" t="s">
        <v>139</v>
      </c>
      <c r="BM113" s="218" t="s">
        <v>470</v>
      </c>
    </row>
    <row r="114" s="2" customFormat="1">
      <c r="A114" s="41"/>
      <c r="B114" s="42"/>
      <c r="C114" s="43"/>
      <c r="D114" s="220" t="s">
        <v>141</v>
      </c>
      <c r="E114" s="43"/>
      <c r="F114" s="221" t="s">
        <v>471</v>
      </c>
      <c r="G114" s="43"/>
      <c r="H114" s="43"/>
      <c r="I114" s="222"/>
      <c r="J114" s="43"/>
      <c r="K114" s="43"/>
      <c r="L114" s="47"/>
      <c r="M114" s="223"/>
      <c r="N114" s="224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141</v>
      </c>
      <c r="AU114" s="20" t="s">
        <v>83</v>
      </c>
    </row>
    <row r="115" s="14" customFormat="1">
      <c r="A115" s="14"/>
      <c r="B115" s="236"/>
      <c r="C115" s="237"/>
      <c r="D115" s="227" t="s">
        <v>143</v>
      </c>
      <c r="E115" s="238" t="s">
        <v>19</v>
      </c>
      <c r="F115" s="239" t="s">
        <v>472</v>
      </c>
      <c r="G115" s="237"/>
      <c r="H115" s="240">
        <v>23</v>
      </c>
      <c r="I115" s="241"/>
      <c r="J115" s="237"/>
      <c r="K115" s="237"/>
      <c r="L115" s="242"/>
      <c r="M115" s="243"/>
      <c r="N115" s="244"/>
      <c r="O115" s="244"/>
      <c r="P115" s="244"/>
      <c r="Q115" s="244"/>
      <c r="R115" s="244"/>
      <c r="S115" s="244"/>
      <c r="T115" s="245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6" t="s">
        <v>143</v>
      </c>
      <c r="AU115" s="246" t="s">
        <v>83</v>
      </c>
      <c r="AV115" s="14" t="s">
        <v>83</v>
      </c>
      <c r="AW115" s="14" t="s">
        <v>33</v>
      </c>
      <c r="AX115" s="14" t="s">
        <v>80</v>
      </c>
      <c r="AY115" s="246" t="s">
        <v>132</v>
      </c>
    </row>
    <row r="116" s="2" customFormat="1" ht="24.15" customHeight="1">
      <c r="A116" s="41"/>
      <c r="B116" s="42"/>
      <c r="C116" s="207" t="s">
        <v>197</v>
      </c>
      <c r="D116" s="207" t="s">
        <v>134</v>
      </c>
      <c r="E116" s="208" t="s">
        <v>473</v>
      </c>
      <c r="F116" s="209" t="s">
        <v>474</v>
      </c>
      <c r="G116" s="210" t="s">
        <v>243</v>
      </c>
      <c r="H116" s="211">
        <v>4</v>
      </c>
      <c r="I116" s="212"/>
      <c r="J116" s="213">
        <f>ROUND(I116*H116,2)</f>
        <v>0</v>
      </c>
      <c r="K116" s="209" t="s">
        <v>138</v>
      </c>
      <c r="L116" s="47"/>
      <c r="M116" s="214" t="s">
        <v>19</v>
      </c>
      <c r="N116" s="215" t="s">
        <v>43</v>
      </c>
      <c r="O116" s="87"/>
      <c r="P116" s="216">
        <f>O116*H116</f>
        <v>0</v>
      </c>
      <c r="Q116" s="216">
        <v>0</v>
      </c>
      <c r="R116" s="216">
        <f>Q116*H116</f>
        <v>0</v>
      </c>
      <c r="S116" s="216">
        <v>0</v>
      </c>
      <c r="T116" s="217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18" t="s">
        <v>139</v>
      </c>
      <c r="AT116" s="218" t="s">
        <v>134</v>
      </c>
      <c r="AU116" s="218" t="s">
        <v>83</v>
      </c>
      <c r="AY116" s="20" t="s">
        <v>132</v>
      </c>
      <c r="BE116" s="219">
        <f>IF(N116="základní",J116,0)</f>
        <v>0</v>
      </c>
      <c r="BF116" s="219">
        <f>IF(N116="snížená",J116,0)</f>
        <v>0</v>
      </c>
      <c r="BG116" s="219">
        <f>IF(N116="zákl. přenesená",J116,0)</f>
        <v>0</v>
      </c>
      <c r="BH116" s="219">
        <f>IF(N116="sníž. přenesená",J116,0)</f>
        <v>0</v>
      </c>
      <c r="BI116" s="219">
        <f>IF(N116="nulová",J116,0)</f>
        <v>0</v>
      </c>
      <c r="BJ116" s="20" t="s">
        <v>80</v>
      </c>
      <c r="BK116" s="219">
        <f>ROUND(I116*H116,2)</f>
        <v>0</v>
      </c>
      <c r="BL116" s="20" t="s">
        <v>139</v>
      </c>
      <c r="BM116" s="218" t="s">
        <v>475</v>
      </c>
    </row>
    <row r="117" s="2" customFormat="1">
      <c r="A117" s="41"/>
      <c r="B117" s="42"/>
      <c r="C117" s="43"/>
      <c r="D117" s="220" t="s">
        <v>141</v>
      </c>
      <c r="E117" s="43"/>
      <c r="F117" s="221" t="s">
        <v>476</v>
      </c>
      <c r="G117" s="43"/>
      <c r="H117" s="43"/>
      <c r="I117" s="222"/>
      <c r="J117" s="43"/>
      <c r="K117" s="43"/>
      <c r="L117" s="47"/>
      <c r="M117" s="223"/>
      <c r="N117" s="224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141</v>
      </c>
      <c r="AU117" s="20" t="s">
        <v>83</v>
      </c>
    </row>
    <row r="118" s="13" customFormat="1">
      <c r="A118" s="13"/>
      <c r="B118" s="225"/>
      <c r="C118" s="226"/>
      <c r="D118" s="227" t="s">
        <v>143</v>
      </c>
      <c r="E118" s="228" t="s">
        <v>19</v>
      </c>
      <c r="F118" s="229" t="s">
        <v>477</v>
      </c>
      <c r="G118" s="226"/>
      <c r="H118" s="228" t="s">
        <v>19</v>
      </c>
      <c r="I118" s="230"/>
      <c r="J118" s="226"/>
      <c r="K118" s="226"/>
      <c r="L118" s="231"/>
      <c r="M118" s="232"/>
      <c r="N118" s="233"/>
      <c r="O118" s="233"/>
      <c r="P118" s="233"/>
      <c r="Q118" s="233"/>
      <c r="R118" s="233"/>
      <c r="S118" s="233"/>
      <c r="T118" s="234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5" t="s">
        <v>143</v>
      </c>
      <c r="AU118" s="235" t="s">
        <v>83</v>
      </c>
      <c r="AV118" s="13" t="s">
        <v>80</v>
      </c>
      <c r="AW118" s="13" t="s">
        <v>33</v>
      </c>
      <c r="AX118" s="13" t="s">
        <v>72</v>
      </c>
      <c r="AY118" s="235" t="s">
        <v>132</v>
      </c>
    </row>
    <row r="119" s="14" customFormat="1">
      <c r="A119" s="14"/>
      <c r="B119" s="236"/>
      <c r="C119" s="237"/>
      <c r="D119" s="227" t="s">
        <v>143</v>
      </c>
      <c r="E119" s="238" t="s">
        <v>19</v>
      </c>
      <c r="F119" s="239" t="s">
        <v>440</v>
      </c>
      <c r="G119" s="237"/>
      <c r="H119" s="240">
        <v>3</v>
      </c>
      <c r="I119" s="241"/>
      <c r="J119" s="237"/>
      <c r="K119" s="237"/>
      <c r="L119" s="242"/>
      <c r="M119" s="243"/>
      <c r="N119" s="244"/>
      <c r="O119" s="244"/>
      <c r="P119" s="244"/>
      <c r="Q119" s="244"/>
      <c r="R119" s="244"/>
      <c r="S119" s="244"/>
      <c r="T119" s="245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6" t="s">
        <v>143</v>
      </c>
      <c r="AU119" s="246" t="s">
        <v>83</v>
      </c>
      <c r="AV119" s="14" t="s">
        <v>83</v>
      </c>
      <c r="AW119" s="14" t="s">
        <v>33</v>
      </c>
      <c r="AX119" s="14" t="s">
        <v>72</v>
      </c>
      <c r="AY119" s="246" t="s">
        <v>132</v>
      </c>
    </row>
    <row r="120" s="14" customFormat="1">
      <c r="A120" s="14"/>
      <c r="B120" s="236"/>
      <c r="C120" s="237"/>
      <c r="D120" s="227" t="s">
        <v>143</v>
      </c>
      <c r="E120" s="238" t="s">
        <v>19</v>
      </c>
      <c r="F120" s="239" t="s">
        <v>441</v>
      </c>
      <c r="G120" s="237"/>
      <c r="H120" s="240">
        <v>1</v>
      </c>
      <c r="I120" s="241"/>
      <c r="J120" s="237"/>
      <c r="K120" s="237"/>
      <c r="L120" s="242"/>
      <c r="M120" s="243"/>
      <c r="N120" s="244"/>
      <c r="O120" s="244"/>
      <c r="P120" s="244"/>
      <c r="Q120" s="244"/>
      <c r="R120" s="244"/>
      <c r="S120" s="244"/>
      <c r="T120" s="245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6" t="s">
        <v>143</v>
      </c>
      <c r="AU120" s="246" t="s">
        <v>83</v>
      </c>
      <c r="AV120" s="14" t="s">
        <v>83</v>
      </c>
      <c r="AW120" s="14" t="s">
        <v>33</v>
      </c>
      <c r="AX120" s="14" t="s">
        <v>72</v>
      </c>
      <c r="AY120" s="246" t="s">
        <v>132</v>
      </c>
    </row>
    <row r="121" s="15" customFormat="1">
      <c r="A121" s="15"/>
      <c r="B121" s="247"/>
      <c r="C121" s="248"/>
      <c r="D121" s="227" t="s">
        <v>143</v>
      </c>
      <c r="E121" s="249" t="s">
        <v>19</v>
      </c>
      <c r="F121" s="250" t="s">
        <v>148</v>
      </c>
      <c r="G121" s="248"/>
      <c r="H121" s="251">
        <v>4</v>
      </c>
      <c r="I121" s="252"/>
      <c r="J121" s="248"/>
      <c r="K121" s="248"/>
      <c r="L121" s="253"/>
      <c r="M121" s="254"/>
      <c r="N121" s="255"/>
      <c r="O121" s="255"/>
      <c r="P121" s="255"/>
      <c r="Q121" s="255"/>
      <c r="R121" s="255"/>
      <c r="S121" s="255"/>
      <c r="T121" s="256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57" t="s">
        <v>143</v>
      </c>
      <c r="AU121" s="257" t="s">
        <v>83</v>
      </c>
      <c r="AV121" s="15" t="s">
        <v>139</v>
      </c>
      <c r="AW121" s="15" t="s">
        <v>33</v>
      </c>
      <c r="AX121" s="15" t="s">
        <v>80</v>
      </c>
      <c r="AY121" s="257" t="s">
        <v>132</v>
      </c>
    </row>
    <row r="122" s="2" customFormat="1" ht="24.15" customHeight="1">
      <c r="A122" s="41"/>
      <c r="B122" s="42"/>
      <c r="C122" s="207" t="s">
        <v>208</v>
      </c>
      <c r="D122" s="207" t="s">
        <v>134</v>
      </c>
      <c r="E122" s="208" t="s">
        <v>478</v>
      </c>
      <c r="F122" s="209" t="s">
        <v>479</v>
      </c>
      <c r="G122" s="210" t="s">
        <v>243</v>
      </c>
      <c r="H122" s="211">
        <v>4</v>
      </c>
      <c r="I122" s="212"/>
      <c r="J122" s="213">
        <f>ROUND(I122*H122,2)</f>
        <v>0</v>
      </c>
      <c r="K122" s="209" t="s">
        <v>138</v>
      </c>
      <c r="L122" s="47"/>
      <c r="M122" s="214" t="s">
        <v>19</v>
      </c>
      <c r="N122" s="215" t="s">
        <v>43</v>
      </c>
      <c r="O122" s="87"/>
      <c r="P122" s="216">
        <f>O122*H122</f>
        <v>0</v>
      </c>
      <c r="Q122" s="216">
        <v>0</v>
      </c>
      <c r="R122" s="216">
        <f>Q122*H122</f>
        <v>0</v>
      </c>
      <c r="S122" s="216">
        <v>0</v>
      </c>
      <c r="T122" s="217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18" t="s">
        <v>139</v>
      </c>
      <c r="AT122" s="218" t="s">
        <v>134</v>
      </c>
      <c r="AU122" s="218" t="s">
        <v>83</v>
      </c>
      <c r="AY122" s="20" t="s">
        <v>132</v>
      </c>
      <c r="BE122" s="219">
        <f>IF(N122="základní",J122,0)</f>
        <v>0</v>
      </c>
      <c r="BF122" s="219">
        <f>IF(N122="snížená",J122,0)</f>
        <v>0</v>
      </c>
      <c r="BG122" s="219">
        <f>IF(N122="zákl. přenesená",J122,0)</f>
        <v>0</v>
      </c>
      <c r="BH122" s="219">
        <f>IF(N122="sníž. přenesená",J122,0)</f>
        <v>0</v>
      </c>
      <c r="BI122" s="219">
        <f>IF(N122="nulová",J122,0)</f>
        <v>0</v>
      </c>
      <c r="BJ122" s="20" t="s">
        <v>80</v>
      </c>
      <c r="BK122" s="219">
        <f>ROUND(I122*H122,2)</f>
        <v>0</v>
      </c>
      <c r="BL122" s="20" t="s">
        <v>139</v>
      </c>
      <c r="BM122" s="218" t="s">
        <v>480</v>
      </c>
    </row>
    <row r="123" s="2" customFormat="1">
      <c r="A123" s="41"/>
      <c r="B123" s="42"/>
      <c r="C123" s="43"/>
      <c r="D123" s="220" t="s">
        <v>141</v>
      </c>
      <c r="E123" s="43"/>
      <c r="F123" s="221" t="s">
        <v>481</v>
      </c>
      <c r="G123" s="43"/>
      <c r="H123" s="43"/>
      <c r="I123" s="222"/>
      <c r="J123" s="43"/>
      <c r="K123" s="43"/>
      <c r="L123" s="47"/>
      <c r="M123" s="223"/>
      <c r="N123" s="224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141</v>
      </c>
      <c r="AU123" s="20" t="s">
        <v>83</v>
      </c>
    </row>
    <row r="124" s="13" customFormat="1">
      <c r="A124" s="13"/>
      <c r="B124" s="225"/>
      <c r="C124" s="226"/>
      <c r="D124" s="227" t="s">
        <v>143</v>
      </c>
      <c r="E124" s="228" t="s">
        <v>19</v>
      </c>
      <c r="F124" s="229" t="s">
        <v>477</v>
      </c>
      <c r="G124" s="226"/>
      <c r="H124" s="228" t="s">
        <v>19</v>
      </c>
      <c r="I124" s="230"/>
      <c r="J124" s="226"/>
      <c r="K124" s="226"/>
      <c r="L124" s="231"/>
      <c r="M124" s="232"/>
      <c r="N124" s="233"/>
      <c r="O124" s="233"/>
      <c r="P124" s="233"/>
      <c r="Q124" s="233"/>
      <c r="R124" s="233"/>
      <c r="S124" s="233"/>
      <c r="T124" s="23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5" t="s">
        <v>143</v>
      </c>
      <c r="AU124" s="235" t="s">
        <v>83</v>
      </c>
      <c r="AV124" s="13" t="s">
        <v>80</v>
      </c>
      <c r="AW124" s="13" t="s">
        <v>33</v>
      </c>
      <c r="AX124" s="13" t="s">
        <v>72</v>
      </c>
      <c r="AY124" s="235" t="s">
        <v>132</v>
      </c>
    </row>
    <row r="125" s="14" customFormat="1">
      <c r="A125" s="14"/>
      <c r="B125" s="236"/>
      <c r="C125" s="237"/>
      <c r="D125" s="227" t="s">
        <v>143</v>
      </c>
      <c r="E125" s="238" t="s">
        <v>19</v>
      </c>
      <c r="F125" s="239" t="s">
        <v>440</v>
      </c>
      <c r="G125" s="237"/>
      <c r="H125" s="240">
        <v>3</v>
      </c>
      <c r="I125" s="241"/>
      <c r="J125" s="237"/>
      <c r="K125" s="237"/>
      <c r="L125" s="242"/>
      <c r="M125" s="243"/>
      <c r="N125" s="244"/>
      <c r="O125" s="244"/>
      <c r="P125" s="244"/>
      <c r="Q125" s="244"/>
      <c r="R125" s="244"/>
      <c r="S125" s="244"/>
      <c r="T125" s="245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6" t="s">
        <v>143</v>
      </c>
      <c r="AU125" s="246" t="s">
        <v>83</v>
      </c>
      <c r="AV125" s="14" t="s">
        <v>83</v>
      </c>
      <c r="AW125" s="14" t="s">
        <v>33</v>
      </c>
      <c r="AX125" s="14" t="s">
        <v>72</v>
      </c>
      <c r="AY125" s="246" t="s">
        <v>132</v>
      </c>
    </row>
    <row r="126" s="14" customFormat="1">
      <c r="A126" s="14"/>
      <c r="B126" s="236"/>
      <c r="C126" s="237"/>
      <c r="D126" s="227" t="s">
        <v>143</v>
      </c>
      <c r="E126" s="238" t="s">
        <v>19</v>
      </c>
      <c r="F126" s="239" t="s">
        <v>441</v>
      </c>
      <c r="G126" s="237"/>
      <c r="H126" s="240">
        <v>1</v>
      </c>
      <c r="I126" s="241"/>
      <c r="J126" s="237"/>
      <c r="K126" s="237"/>
      <c r="L126" s="242"/>
      <c r="M126" s="243"/>
      <c r="N126" s="244"/>
      <c r="O126" s="244"/>
      <c r="P126" s="244"/>
      <c r="Q126" s="244"/>
      <c r="R126" s="244"/>
      <c r="S126" s="244"/>
      <c r="T126" s="245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6" t="s">
        <v>143</v>
      </c>
      <c r="AU126" s="246" t="s">
        <v>83</v>
      </c>
      <c r="AV126" s="14" t="s">
        <v>83</v>
      </c>
      <c r="AW126" s="14" t="s">
        <v>33</v>
      </c>
      <c r="AX126" s="14" t="s">
        <v>72</v>
      </c>
      <c r="AY126" s="246" t="s">
        <v>132</v>
      </c>
    </row>
    <row r="127" s="15" customFormat="1">
      <c r="A127" s="15"/>
      <c r="B127" s="247"/>
      <c r="C127" s="248"/>
      <c r="D127" s="227" t="s">
        <v>143</v>
      </c>
      <c r="E127" s="249" t="s">
        <v>19</v>
      </c>
      <c r="F127" s="250" t="s">
        <v>148</v>
      </c>
      <c r="G127" s="248"/>
      <c r="H127" s="251">
        <v>4</v>
      </c>
      <c r="I127" s="252"/>
      <c r="J127" s="248"/>
      <c r="K127" s="248"/>
      <c r="L127" s="253"/>
      <c r="M127" s="254"/>
      <c r="N127" s="255"/>
      <c r="O127" s="255"/>
      <c r="P127" s="255"/>
      <c r="Q127" s="255"/>
      <c r="R127" s="255"/>
      <c r="S127" s="255"/>
      <c r="T127" s="256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57" t="s">
        <v>143</v>
      </c>
      <c r="AU127" s="257" t="s">
        <v>83</v>
      </c>
      <c r="AV127" s="15" t="s">
        <v>139</v>
      </c>
      <c r="AW127" s="15" t="s">
        <v>33</v>
      </c>
      <c r="AX127" s="15" t="s">
        <v>80</v>
      </c>
      <c r="AY127" s="257" t="s">
        <v>132</v>
      </c>
    </row>
    <row r="128" s="2" customFormat="1" ht="24.15" customHeight="1">
      <c r="A128" s="41"/>
      <c r="B128" s="42"/>
      <c r="C128" s="207" t="s">
        <v>220</v>
      </c>
      <c r="D128" s="207" t="s">
        <v>134</v>
      </c>
      <c r="E128" s="208" t="s">
        <v>482</v>
      </c>
      <c r="F128" s="209" t="s">
        <v>483</v>
      </c>
      <c r="G128" s="210" t="s">
        <v>243</v>
      </c>
      <c r="H128" s="211">
        <v>4</v>
      </c>
      <c r="I128" s="212"/>
      <c r="J128" s="213">
        <f>ROUND(I128*H128,2)</f>
        <v>0</v>
      </c>
      <c r="K128" s="209" t="s">
        <v>138</v>
      </c>
      <c r="L128" s="47"/>
      <c r="M128" s="214" t="s">
        <v>19</v>
      </c>
      <c r="N128" s="215" t="s">
        <v>43</v>
      </c>
      <c r="O128" s="87"/>
      <c r="P128" s="216">
        <f>O128*H128</f>
        <v>0</v>
      </c>
      <c r="Q128" s="216">
        <v>0</v>
      </c>
      <c r="R128" s="216">
        <f>Q128*H128</f>
        <v>0</v>
      </c>
      <c r="S128" s="216">
        <v>0</v>
      </c>
      <c r="T128" s="217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18" t="s">
        <v>139</v>
      </c>
      <c r="AT128" s="218" t="s">
        <v>134</v>
      </c>
      <c r="AU128" s="218" t="s">
        <v>83</v>
      </c>
      <c r="AY128" s="20" t="s">
        <v>132</v>
      </c>
      <c r="BE128" s="219">
        <f>IF(N128="základní",J128,0)</f>
        <v>0</v>
      </c>
      <c r="BF128" s="219">
        <f>IF(N128="snížená",J128,0)</f>
        <v>0</v>
      </c>
      <c r="BG128" s="219">
        <f>IF(N128="zákl. přenesená",J128,0)</f>
        <v>0</v>
      </c>
      <c r="BH128" s="219">
        <f>IF(N128="sníž. přenesená",J128,0)</f>
        <v>0</v>
      </c>
      <c r="BI128" s="219">
        <f>IF(N128="nulová",J128,0)</f>
        <v>0</v>
      </c>
      <c r="BJ128" s="20" t="s">
        <v>80</v>
      </c>
      <c r="BK128" s="219">
        <f>ROUND(I128*H128,2)</f>
        <v>0</v>
      </c>
      <c r="BL128" s="20" t="s">
        <v>139</v>
      </c>
      <c r="BM128" s="218" t="s">
        <v>484</v>
      </c>
    </row>
    <row r="129" s="2" customFormat="1">
      <c r="A129" s="41"/>
      <c r="B129" s="42"/>
      <c r="C129" s="43"/>
      <c r="D129" s="220" t="s">
        <v>141</v>
      </c>
      <c r="E129" s="43"/>
      <c r="F129" s="221" t="s">
        <v>485</v>
      </c>
      <c r="G129" s="43"/>
      <c r="H129" s="43"/>
      <c r="I129" s="222"/>
      <c r="J129" s="43"/>
      <c r="K129" s="43"/>
      <c r="L129" s="47"/>
      <c r="M129" s="223"/>
      <c r="N129" s="224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141</v>
      </c>
      <c r="AU129" s="20" t="s">
        <v>83</v>
      </c>
    </row>
    <row r="130" s="13" customFormat="1">
      <c r="A130" s="13"/>
      <c r="B130" s="225"/>
      <c r="C130" s="226"/>
      <c r="D130" s="227" t="s">
        <v>143</v>
      </c>
      <c r="E130" s="228" t="s">
        <v>19</v>
      </c>
      <c r="F130" s="229" t="s">
        <v>477</v>
      </c>
      <c r="G130" s="226"/>
      <c r="H130" s="228" t="s">
        <v>19</v>
      </c>
      <c r="I130" s="230"/>
      <c r="J130" s="226"/>
      <c r="K130" s="226"/>
      <c r="L130" s="231"/>
      <c r="M130" s="232"/>
      <c r="N130" s="233"/>
      <c r="O130" s="233"/>
      <c r="P130" s="233"/>
      <c r="Q130" s="233"/>
      <c r="R130" s="233"/>
      <c r="S130" s="233"/>
      <c r="T130" s="23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5" t="s">
        <v>143</v>
      </c>
      <c r="AU130" s="235" t="s">
        <v>83</v>
      </c>
      <c r="AV130" s="13" t="s">
        <v>80</v>
      </c>
      <c r="AW130" s="13" t="s">
        <v>33</v>
      </c>
      <c r="AX130" s="13" t="s">
        <v>72</v>
      </c>
      <c r="AY130" s="235" t="s">
        <v>132</v>
      </c>
    </row>
    <row r="131" s="14" customFormat="1">
      <c r="A131" s="14"/>
      <c r="B131" s="236"/>
      <c r="C131" s="237"/>
      <c r="D131" s="227" t="s">
        <v>143</v>
      </c>
      <c r="E131" s="238" t="s">
        <v>19</v>
      </c>
      <c r="F131" s="239" t="s">
        <v>440</v>
      </c>
      <c r="G131" s="237"/>
      <c r="H131" s="240">
        <v>3</v>
      </c>
      <c r="I131" s="241"/>
      <c r="J131" s="237"/>
      <c r="K131" s="237"/>
      <c r="L131" s="242"/>
      <c r="M131" s="243"/>
      <c r="N131" s="244"/>
      <c r="O131" s="244"/>
      <c r="P131" s="244"/>
      <c r="Q131" s="244"/>
      <c r="R131" s="244"/>
      <c r="S131" s="244"/>
      <c r="T131" s="24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6" t="s">
        <v>143</v>
      </c>
      <c r="AU131" s="246" t="s">
        <v>83</v>
      </c>
      <c r="AV131" s="14" t="s">
        <v>83</v>
      </c>
      <c r="AW131" s="14" t="s">
        <v>33</v>
      </c>
      <c r="AX131" s="14" t="s">
        <v>72</v>
      </c>
      <c r="AY131" s="246" t="s">
        <v>132</v>
      </c>
    </row>
    <row r="132" s="14" customFormat="1">
      <c r="A132" s="14"/>
      <c r="B132" s="236"/>
      <c r="C132" s="237"/>
      <c r="D132" s="227" t="s">
        <v>143</v>
      </c>
      <c r="E132" s="238" t="s">
        <v>19</v>
      </c>
      <c r="F132" s="239" t="s">
        <v>441</v>
      </c>
      <c r="G132" s="237"/>
      <c r="H132" s="240">
        <v>1</v>
      </c>
      <c r="I132" s="241"/>
      <c r="J132" s="237"/>
      <c r="K132" s="237"/>
      <c r="L132" s="242"/>
      <c r="M132" s="243"/>
      <c r="N132" s="244"/>
      <c r="O132" s="244"/>
      <c r="P132" s="244"/>
      <c r="Q132" s="244"/>
      <c r="R132" s="244"/>
      <c r="S132" s="244"/>
      <c r="T132" s="245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6" t="s">
        <v>143</v>
      </c>
      <c r="AU132" s="246" t="s">
        <v>83</v>
      </c>
      <c r="AV132" s="14" t="s">
        <v>83</v>
      </c>
      <c r="AW132" s="14" t="s">
        <v>33</v>
      </c>
      <c r="AX132" s="14" t="s">
        <v>72</v>
      </c>
      <c r="AY132" s="246" t="s">
        <v>132</v>
      </c>
    </row>
    <row r="133" s="15" customFormat="1">
      <c r="A133" s="15"/>
      <c r="B133" s="247"/>
      <c r="C133" s="248"/>
      <c r="D133" s="227" t="s">
        <v>143</v>
      </c>
      <c r="E133" s="249" t="s">
        <v>19</v>
      </c>
      <c r="F133" s="250" t="s">
        <v>148</v>
      </c>
      <c r="G133" s="248"/>
      <c r="H133" s="251">
        <v>4</v>
      </c>
      <c r="I133" s="252"/>
      <c r="J133" s="248"/>
      <c r="K133" s="248"/>
      <c r="L133" s="253"/>
      <c r="M133" s="254"/>
      <c r="N133" s="255"/>
      <c r="O133" s="255"/>
      <c r="P133" s="255"/>
      <c r="Q133" s="255"/>
      <c r="R133" s="255"/>
      <c r="S133" s="255"/>
      <c r="T133" s="256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57" t="s">
        <v>143</v>
      </c>
      <c r="AU133" s="257" t="s">
        <v>83</v>
      </c>
      <c r="AV133" s="15" t="s">
        <v>139</v>
      </c>
      <c r="AW133" s="15" t="s">
        <v>33</v>
      </c>
      <c r="AX133" s="15" t="s">
        <v>80</v>
      </c>
      <c r="AY133" s="257" t="s">
        <v>132</v>
      </c>
    </row>
    <row r="134" s="2" customFormat="1" ht="37.8" customHeight="1">
      <c r="A134" s="41"/>
      <c r="B134" s="42"/>
      <c r="C134" s="207" t="s">
        <v>225</v>
      </c>
      <c r="D134" s="207" t="s">
        <v>134</v>
      </c>
      <c r="E134" s="208" t="s">
        <v>486</v>
      </c>
      <c r="F134" s="209" t="s">
        <v>487</v>
      </c>
      <c r="G134" s="210" t="s">
        <v>243</v>
      </c>
      <c r="H134" s="211">
        <v>16</v>
      </c>
      <c r="I134" s="212"/>
      <c r="J134" s="213">
        <f>ROUND(I134*H134,2)</f>
        <v>0</v>
      </c>
      <c r="K134" s="209" t="s">
        <v>138</v>
      </c>
      <c r="L134" s="47"/>
      <c r="M134" s="214" t="s">
        <v>19</v>
      </c>
      <c r="N134" s="215" t="s">
        <v>43</v>
      </c>
      <c r="O134" s="87"/>
      <c r="P134" s="216">
        <f>O134*H134</f>
        <v>0</v>
      </c>
      <c r="Q134" s="216">
        <v>0</v>
      </c>
      <c r="R134" s="216">
        <f>Q134*H134</f>
        <v>0</v>
      </c>
      <c r="S134" s="216">
        <v>0</v>
      </c>
      <c r="T134" s="217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18" t="s">
        <v>139</v>
      </c>
      <c r="AT134" s="218" t="s">
        <v>134</v>
      </c>
      <c r="AU134" s="218" t="s">
        <v>83</v>
      </c>
      <c r="AY134" s="20" t="s">
        <v>132</v>
      </c>
      <c r="BE134" s="219">
        <f>IF(N134="základní",J134,0)</f>
        <v>0</v>
      </c>
      <c r="BF134" s="219">
        <f>IF(N134="snížená",J134,0)</f>
        <v>0</v>
      </c>
      <c r="BG134" s="219">
        <f>IF(N134="zákl. přenesená",J134,0)</f>
        <v>0</v>
      </c>
      <c r="BH134" s="219">
        <f>IF(N134="sníž. přenesená",J134,0)</f>
        <v>0</v>
      </c>
      <c r="BI134" s="219">
        <f>IF(N134="nulová",J134,0)</f>
        <v>0</v>
      </c>
      <c r="BJ134" s="20" t="s">
        <v>80</v>
      </c>
      <c r="BK134" s="219">
        <f>ROUND(I134*H134,2)</f>
        <v>0</v>
      </c>
      <c r="BL134" s="20" t="s">
        <v>139</v>
      </c>
      <c r="BM134" s="218" t="s">
        <v>488</v>
      </c>
    </row>
    <row r="135" s="2" customFormat="1">
      <c r="A135" s="41"/>
      <c r="B135" s="42"/>
      <c r="C135" s="43"/>
      <c r="D135" s="220" t="s">
        <v>141</v>
      </c>
      <c r="E135" s="43"/>
      <c r="F135" s="221" t="s">
        <v>489</v>
      </c>
      <c r="G135" s="43"/>
      <c r="H135" s="43"/>
      <c r="I135" s="222"/>
      <c r="J135" s="43"/>
      <c r="K135" s="43"/>
      <c r="L135" s="47"/>
      <c r="M135" s="223"/>
      <c r="N135" s="224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141</v>
      </c>
      <c r="AU135" s="20" t="s">
        <v>83</v>
      </c>
    </row>
    <row r="136" s="13" customFormat="1">
      <c r="A136" s="13"/>
      <c r="B136" s="225"/>
      <c r="C136" s="226"/>
      <c r="D136" s="227" t="s">
        <v>143</v>
      </c>
      <c r="E136" s="228" t="s">
        <v>19</v>
      </c>
      <c r="F136" s="229" t="s">
        <v>490</v>
      </c>
      <c r="G136" s="226"/>
      <c r="H136" s="228" t="s">
        <v>19</v>
      </c>
      <c r="I136" s="230"/>
      <c r="J136" s="226"/>
      <c r="K136" s="226"/>
      <c r="L136" s="231"/>
      <c r="M136" s="232"/>
      <c r="N136" s="233"/>
      <c r="O136" s="233"/>
      <c r="P136" s="233"/>
      <c r="Q136" s="233"/>
      <c r="R136" s="233"/>
      <c r="S136" s="233"/>
      <c r="T136" s="23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5" t="s">
        <v>143</v>
      </c>
      <c r="AU136" s="235" t="s">
        <v>83</v>
      </c>
      <c r="AV136" s="13" t="s">
        <v>80</v>
      </c>
      <c r="AW136" s="13" t="s">
        <v>33</v>
      </c>
      <c r="AX136" s="13" t="s">
        <v>72</v>
      </c>
      <c r="AY136" s="235" t="s">
        <v>132</v>
      </c>
    </row>
    <row r="137" s="14" customFormat="1">
      <c r="A137" s="14"/>
      <c r="B137" s="236"/>
      <c r="C137" s="237"/>
      <c r="D137" s="227" t="s">
        <v>143</v>
      </c>
      <c r="E137" s="238" t="s">
        <v>19</v>
      </c>
      <c r="F137" s="239" t="s">
        <v>491</v>
      </c>
      <c r="G137" s="237"/>
      <c r="H137" s="240">
        <v>16</v>
      </c>
      <c r="I137" s="241"/>
      <c r="J137" s="237"/>
      <c r="K137" s="237"/>
      <c r="L137" s="242"/>
      <c r="M137" s="243"/>
      <c r="N137" s="244"/>
      <c r="O137" s="244"/>
      <c r="P137" s="244"/>
      <c r="Q137" s="244"/>
      <c r="R137" s="244"/>
      <c r="S137" s="244"/>
      <c r="T137" s="245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6" t="s">
        <v>143</v>
      </c>
      <c r="AU137" s="246" t="s">
        <v>83</v>
      </c>
      <c r="AV137" s="14" t="s">
        <v>83</v>
      </c>
      <c r="AW137" s="14" t="s">
        <v>33</v>
      </c>
      <c r="AX137" s="14" t="s">
        <v>80</v>
      </c>
      <c r="AY137" s="246" t="s">
        <v>132</v>
      </c>
    </row>
    <row r="138" s="2" customFormat="1" ht="33" customHeight="1">
      <c r="A138" s="41"/>
      <c r="B138" s="42"/>
      <c r="C138" s="207" t="s">
        <v>8</v>
      </c>
      <c r="D138" s="207" t="s">
        <v>134</v>
      </c>
      <c r="E138" s="208" t="s">
        <v>492</v>
      </c>
      <c r="F138" s="209" t="s">
        <v>493</v>
      </c>
      <c r="G138" s="210" t="s">
        <v>243</v>
      </c>
      <c r="H138" s="211">
        <v>16</v>
      </c>
      <c r="I138" s="212"/>
      <c r="J138" s="213">
        <f>ROUND(I138*H138,2)</f>
        <v>0</v>
      </c>
      <c r="K138" s="209" t="s">
        <v>138</v>
      </c>
      <c r="L138" s="47"/>
      <c r="M138" s="214" t="s">
        <v>19</v>
      </c>
      <c r="N138" s="215" t="s">
        <v>43</v>
      </c>
      <c r="O138" s="87"/>
      <c r="P138" s="216">
        <f>O138*H138</f>
        <v>0</v>
      </c>
      <c r="Q138" s="216">
        <v>0</v>
      </c>
      <c r="R138" s="216">
        <f>Q138*H138</f>
        <v>0</v>
      </c>
      <c r="S138" s="216">
        <v>0</v>
      </c>
      <c r="T138" s="217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18" t="s">
        <v>139</v>
      </c>
      <c r="AT138" s="218" t="s">
        <v>134</v>
      </c>
      <c r="AU138" s="218" t="s">
        <v>83</v>
      </c>
      <c r="AY138" s="20" t="s">
        <v>132</v>
      </c>
      <c r="BE138" s="219">
        <f>IF(N138="základní",J138,0)</f>
        <v>0</v>
      </c>
      <c r="BF138" s="219">
        <f>IF(N138="snížená",J138,0)</f>
        <v>0</v>
      </c>
      <c r="BG138" s="219">
        <f>IF(N138="zákl. přenesená",J138,0)</f>
        <v>0</v>
      </c>
      <c r="BH138" s="219">
        <f>IF(N138="sníž. přenesená",J138,0)</f>
        <v>0</v>
      </c>
      <c r="BI138" s="219">
        <f>IF(N138="nulová",J138,0)</f>
        <v>0</v>
      </c>
      <c r="BJ138" s="20" t="s">
        <v>80</v>
      </c>
      <c r="BK138" s="219">
        <f>ROUND(I138*H138,2)</f>
        <v>0</v>
      </c>
      <c r="BL138" s="20" t="s">
        <v>139</v>
      </c>
      <c r="BM138" s="218" t="s">
        <v>494</v>
      </c>
    </row>
    <row r="139" s="2" customFormat="1">
      <c r="A139" s="41"/>
      <c r="B139" s="42"/>
      <c r="C139" s="43"/>
      <c r="D139" s="220" t="s">
        <v>141</v>
      </c>
      <c r="E139" s="43"/>
      <c r="F139" s="221" t="s">
        <v>495</v>
      </c>
      <c r="G139" s="43"/>
      <c r="H139" s="43"/>
      <c r="I139" s="222"/>
      <c r="J139" s="43"/>
      <c r="K139" s="43"/>
      <c r="L139" s="47"/>
      <c r="M139" s="223"/>
      <c r="N139" s="224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141</v>
      </c>
      <c r="AU139" s="20" t="s">
        <v>83</v>
      </c>
    </row>
    <row r="140" s="13" customFormat="1">
      <c r="A140" s="13"/>
      <c r="B140" s="225"/>
      <c r="C140" s="226"/>
      <c r="D140" s="227" t="s">
        <v>143</v>
      </c>
      <c r="E140" s="228" t="s">
        <v>19</v>
      </c>
      <c r="F140" s="229" t="s">
        <v>490</v>
      </c>
      <c r="G140" s="226"/>
      <c r="H140" s="228" t="s">
        <v>19</v>
      </c>
      <c r="I140" s="230"/>
      <c r="J140" s="226"/>
      <c r="K140" s="226"/>
      <c r="L140" s="231"/>
      <c r="M140" s="232"/>
      <c r="N140" s="233"/>
      <c r="O140" s="233"/>
      <c r="P140" s="233"/>
      <c r="Q140" s="233"/>
      <c r="R140" s="233"/>
      <c r="S140" s="233"/>
      <c r="T140" s="23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5" t="s">
        <v>143</v>
      </c>
      <c r="AU140" s="235" t="s">
        <v>83</v>
      </c>
      <c r="AV140" s="13" t="s">
        <v>80</v>
      </c>
      <c r="AW140" s="13" t="s">
        <v>33</v>
      </c>
      <c r="AX140" s="13" t="s">
        <v>72</v>
      </c>
      <c r="AY140" s="235" t="s">
        <v>132</v>
      </c>
    </row>
    <row r="141" s="14" customFormat="1">
      <c r="A141" s="14"/>
      <c r="B141" s="236"/>
      <c r="C141" s="237"/>
      <c r="D141" s="227" t="s">
        <v>143</v>
      </c>
      <c r="E141" s="238" t="s">
        <v>19</v>
      </c>
      <c r="F141" s="239" t="s">
        <v>491</v>
      </c>
      <c r="G141" s="237"/>
      <c r="H141" s="240">
        <v>16</v>
      </c>
      <c r="I141" s="241"/>
      <c r="J141" s="237"/>
      <c r="K141" s="237"/>
      <c r="L141" s="242"/>
      <c r="M141" s="243"/>
      <c r="N141" s="244"/>
      <c r="O141" s="244"/>
      <c r="P141" s="244"/>
      <c r="Q141" s="244"/>
      <c r="R141" s="244"/>
      <c r="S141" s="244"/>
      <c r="T141" s="245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6" t="s">
        <v>143</v>
      </c>
      <c r="AU141" s="246" t="s">
        <v>83</v>
      </c>
      <c r="AV141" s="14" t="s">
        <v>83</v>
      </c>
      <c r="AW141" s="14" t="s">
        <v>33</v>
      </c>
      <c r="AX141" s="14" t="s">
        <v>80</v>
      </c>
      <c r="AY141" s="246" t="s">
        <v>132</v>
      </c>
    </row>
    <row r="142" s="2" customFormat="1" ht="33" customHeight="1">
      <c r="A142" s="41"/>
      <c r="B142" s="42"/>
      <c r="C142" s="207" t="s">
        <v>234</v>
      </c>
      <c r="D142" s="207" t="s">
        <v>134</v>
      </c>
      <c r="E142" s="208" t="s">
        <v>496</v>
      </c>
      <c r="F142" s="209" t="s">
        <v>497</v>
      </c>
      <c r="G142" s="210" t="s">
        <v>243</v>
      </c>
      <c r="H142" s="211">
        <v>16</v>
      </c>
      <c r="I142" s="212"/>
      <c r="J142" s="213">
        <f>ROUND(I142*H142,2)</f>
        <v>0</v>
      </c>
      <c r="K142" s="209" t="s">
        <v>138</v>
      </c>
      <c r="L142" s="47"/>
      <c r="M142" s="214" t="s">
        <v>19</v>
      </c>
      <c r="N142" s="215" t="s">
        <v>43</v>
      </c>
      <c r="O142" s="87"/>
      <c r="P142" s="216">
        <f>O142*H142</f>
        <v>0</v>
      </c>
      <c r="Q142" s="216">
        <v>0</v>
      </c>
      <c r="R142" s="216">
        <f>Q142*H142</f>
        <v>0</v>
      </c>
      <c r="S142" s="216">
        <v>0</v>
      </c>
      <c r="T142" s="217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18" t="s">
        <v>139</v>
      </c>
      <c r="AT142" s="218" t="s">
        <v>134</v>
      </c>
      <c r="AU142" s="218" t="s">
        <v>83</v>
      </c>
      <c r="AY142" s="20" t="s">
        <v>132</v>
      </c>
      <c r="BE142" s="219">
        <f>IF(N142="základní",J142,0)</f>
        <v>0</v>
      </c>
      <c r="BF142" s="219">
        <f>IF(N142="snížená",J142,0)</f>
        <v>0</v>
      </c>
      <c r="BG142" s="219">
        <f>IF(N142="zákl. přenesená",J142,0)</f>
        <v>0</v>
      </c>
      <c r="BH142" s="219">
        <f>IF(N142="sníž. přenesená",J142,0)</f>
        <v>0</v>
      </c>
      <c r="BI142" s="219">
        <f>IF(N142="nulová",J142,0)</f>
        <v>0</v>
      </c>
      <c r="BJ142" s="20" t="s">
        <v>80</v>
      </c>
      <c r="BK142" s="219">
        <f>ROUND(I142*H142,2)</f>
        <v>0</v>
      </c>
      <c r="BL142" s="20" t="s">
        <v>139</v>
      </c>
      <c r="BM142" s="218" t="s">
        <v>498</v>
      </c>
    </row>
    <row r="143" s="2" customFormat="1">
      <c r="A143" s="41"/>
      <c r="B143" s="42"/>
      <c r="C143" s="43"/>
      <c r="D143" s="220" t="s">
        <v>141</v>
      </c>
      <c r="E143" s="43"/>
      <c r="F143" s="221" t="s">
        <v>499</v>
      </c>
      <c r="G143" s="43"/>
      <c r="H143" s="43"/>
      <c r="I143" s="222"/>
      <c r="J143" s="43"/>
      <c r="K143" s="43"/>
      <c r="L143" s="47"/>
      <c r="M143" s="223"/>
      <c r="N143" s="224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141</v>
      </c>
      <c r="AU143" s="20" t="s">
        <v>83</v>
      </c>
    </row>
    <row r="144" s="13" customFormat="1">
      <c r="A144" s="13"/>
      <c r="B144" s="225"/>
      <c r="C144" s="226"/>
      <c r="D144" s="227" t="s">
        <v>143</v>
      </c>
      <c r="E144" s="228" t="s">
        <v>19</v>
      </c>
      <c r="F144" s="229" t="s">
        <v>490</v>
      </c>
      <c r="G144" s="226"/>
      <c r="H144" s="228" t="s">
        <v>19</v>
      </c>
      <c r="I144" s="230"/>
      <c r="J144" s="226"/>
      <c r="K144" s="226"/>
      <c r="L144" s="231"/>
      <c r="M144" s="232"/>
      <c r="N144" s="233"/>
      <c r="O144" s="233"/>
      <c r="P144" s="233"/>
      <c r="Q144" s="233"/>
      <c r="R144" s="233"/>
      <c r="S144" s="233"/>
      <c r="T144" s="23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5" t="s">
        <v>143</v>
      </c>
      <c r="AU144" s="235" t="s">
        <v>83</v>
      </c>
      <c r="AV144" s="13" t="s">
        <v>80</v>
      </c>
      <c r="AW144" s="13" t="s">
        <v>33</v>
      </c>
      <c r="AX144" s="13" t="s">
        <v>72</v>
      </c>
      <c r="AY144" s="235" t="s">
        <v>132</v>
      </c>
    </row>
    <row r="145" s="14" customFormat="1">
      <c r="A145" s="14"/>
      <c r="B145" s="236"/>
      <c r="C145" s="237"/>
      <c r="D145" s="227" t="s">
        <v>143</v>
      </c>
      <c r="E145" s="238" t="s">
        <v>19</v>
      </c>
      <c r="F145" s="239" t="s">
        <v>491</v>
      </c>
      <c r="G145" s="237"/>
      <c r="H145" s="240">
        <v>16</v>
      </c>
      <c r="I145" s="241"/>
      <c r="J145" s="237"/>
      <c r="K145" s="237"/>
      <c r="L145" s="242"/>
      <c r="M145" s="243"/>
      <c r="N145" s="244"/>
      <c r="O145" s="244"/>
      <c r="P145" s="244"/>
      <c r="Q145" s="244"/>
      <c r="R145" s="244"/>
      <c r="S145" s="244"/>
      <c r="T145" s="24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6" t="s">
        <v>143</v>
      </c>
      <c r="AU145" s="246" t="s">
        <v>83</v>
      </c>
      <c r="AV145" s="14" t="s">
        <v>83</v>
      </c>
      <c r="AW145" s="14" t="s">
        <v>33</v>
      </c>
      <c r="AX145" s="14" t="s">
        <v>80</v>
      </c>
      <c r="AY145" s="246" t="s">
        <v>132</v>
      </c>
    </row>
    <row r="146" s="2" customFormat="1" ht="37.8" customHeight="1">
      <c r="A146" s="41"/>
      <c r="B146" s="42"/>
      <c r="C146" s="207" t="s">
        <v>240</v>
      </c>
      <c r="D146" s="207" t="s">
        <v>134</v>
      </c>
      <c r="E146" s="208" t="s">
        <v>500</v>
      </c>
      <c r="F146" s="209" t="s">
        <v>501</v>
      </c>
      <c r="G146" s="210" t="s">
        <v>469</v>
      </c>
      <c r="H146" s="211">
        <v>34</v>
      </c>
      <c r="I146" s="212"/>
      <c r="J146" s="213">
        <f>ROUND(I146*H146,2)</f>
        <v>0</v>
      </c>
      <c r="K146" s="209" t="s">
        <v>138</v>
      </c>
      <c r="L146" s="47"/>
      <c r="M146" s="214" t="s">
        <v>19</v>
      </c>
      <c r="N146" s="215" t="s">
        <v>43</v>
      </c>
      <c r="O146" s="87"/>
      <c r="P146" s="216">
        <f>O146*H146</f>
        <v>0</v>
      </c>
      <c r="Q146" s="216">
        <v>0</v>
      </c>
      <c r="R146" s="216">
        <f>Q146*H146</f>
        <v>0</v>
      </c>
      <c r="S146" s="216">
        <v>0</v>
      </c>
      <c r="T146" s="217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18" t="s">
        <v>139</v>
      </c>
      <c r="AT146" s="218" t="s">
        <v>134</v>
      </c>
      <c r="AU146" s="218" t="s">
        <v>83</v>
      </c>
      <c r="AY146" s="20" t="s">
        <v>132</v>
      </c>
      <c r="BE146" s="219">
        <f>IF(N146="základní",J146,0)</f>
        <v>0</v>
      </c>
      <c r="BF146" s="219">
        <f>IF(N146="snížená",J146,0)</f>
        <v>0</v>
      </c>
      <c r="BG146" s="219">
        <f>IF(N146="zákl. přenesená",J146,0)</f>
        <v>0</v>
      </c>
      <c r="BH146" s="219">
        <f>IF(N146="sníž. přenesená",J146,0)</f>
        <v>0</v>
      </c>
      <c r="BI146" s="219">
        <f>IF(N146="nulová",J146,0)</f>
        <v>0</v>
      </c>
      <c r="BJ146" s="20" t="s">
        <v>80</v>
      </c>
      <c r="BK146" s="219">
        <f>ROUND(I146*H146,2)</f>
        <v>0</v>
      </c>
      <c r="BL146" s="20" t="s">
        <v>139</v>
      </c>
      <c r="BM146" s="218" t="s">
        <v>502</v>
      </c>
    </row>
    <row r="147" s="2" customFormat="1">
      <c r="A147" s="41"/>
      <c r="B147" s="42"/>
      <c r="C147" s="43"/>
      <c r="D147" s="220" t="s">
        <v>141</v>
      </c>
      <c r="E147" s="43"/>
      <c r="F147" s="221" t="s">
        <v>503</v>
      </c>
      <c r="G147" s="43"/>
      <c r="H147" s="43"/>
      <c r="I147" s="222"/>
      <c r="J147" s="43"/>
      <c r="K147" s="43"/>
      <c r="L147" s="47"/>
      <c r="M147" s="223"/>
      <c r="N147" s="224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141</v>
      </c>
      <c r="AU147" s="20" t="s">
        <v>83</v>
      </c>
    </row>
    <row r="148" s="13" customFormat="1">
      <c r="A148" s="13"/>
      <c r="B148" s="225"/>
      <c r="C148" s="226"/>
      <c r="D148" s="227" t="s">
        <v>143</v>
      </c>
      <c r="E148" s="228" t="s">
        <v>19</v>
      </c>
      <c r="F148" s="229" t="s">
        <v>504</v>
      </c>
      <c r="G148" s="226"/>
      <c r="H148" s="228" t="s">
        <v>19</v>
      </c>
      <c r="I148" s="230"/>
      <c r="J148" s="226"/>
      <c r="K148" s="226"/>
      <c r="L148" s="231"/>
      <c r="M148" s="232"/>
      <c r="N148" s="233"/>
      <c r="O148" s="233"/>
      <c r="P148" s="233"/>
      <c r="Q148" s="233"/>
      <c r="R148" s="233"/>
      <c r="S148" s="233"/>
      <c r="T148" s="23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5" t="s">
        <v>143</v>
      </c>
      <c r="AU148" s="235" t="s">
        <v>83</v>
      </c>
      <c r="AV148" s="13" t="s">
        <v>80</v>
      </c>
      <c r="AW148" s="13" t="s">
        <v>33</v>
      </c>
      <c r="AX148" s="13" t="s">
        <v>72</v>
      </c>
      <c r="AY148" s="235" t="s">
        <v>132</v>
      </c>
    </row>
    <row r="149" s="14" customFormat="1">
      <c r="A149" s="14"/>
      <c r="B149" s="236"/>
      <c r="C149" s="237"/>
      <c r="D149" s="227" t="s">
        <v>143</v>
      </c>
      <c r="E149" s="238" t="s">
        <v>19</v>
      </c>
      <c r="F149" s="239" t="s">
        <v>505</v>
      </c>
      <c r="G149" s="237"/>
      <c r="H149" s="240">
        <v>34</v>
      </c>
      <c r="I149" s="241"/>
      <c r="J149" s="237"/>
      <c r="K149" s="237"/>
      <c r="L149" s="242"/>
      <c r="M149" s="243"/>
      <c r="N149" s="244"/>
      <c r="O149" s="244"/>
      <c r="P149" s="244"/>
      <c r="Q149" s="244"/>
      <c r="R149" s="244"/>
      <c r="S149" s="244"/>
      <c r="T149" s="245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6" t="s">
        <v>143</v>
      </c>
      <c r="AU149" s="246" t="s">
        <v>83</v>
      </c>
      <c r="AV149" s="14" t="s">
        <v>83</v>
      </c>
      <c r="AW149" s="14" t="s">
        <v>33</v>
      </c>
      <c r="AX149" s="14" t="s">
        <v>80</v>
      </c>
      <c r="AY149" s="246" t="s">
        <v>132</v>
      </c>
    </row>
    <row r="150" s="2" customFormat="1" ht="37.8" customHeight="1">
      <c r="A150" s="41"/>
      <c r="B150" s="42"/>
      <c r="C150" s="207" t="s">
        <v>255</v>
      </c>
      <c r="D150" s="207" t="s">
        <v>134</v>
      </c>
      <c r="E150" s="208" t="s">
        <v>506</v>
      </c>
      <c r="F150" s="209" t="s">
        <v>507</v>
      </c>
      <c r="G150" s="210" t="s">
        <v>469</v>
      </c>
      <c r="H150" s="211">
        <v>28</v>
      </c>
      <c r="I150" s="212"/>
      <c r="J150" s="213">
        <f>ROUND(I150*H150,2)</f>
        <v>0</v>
      </c>
      <c r="K150" s="209" t="s">
        <v>138</v>
      </c>
      <c r="L150" s="47"/>
      <c r="M150" s="214" t="s">
        <v>19</v>
      </c>
      <c r="N150" s="215" t="s">
        <v>43</v>
      </c>
      <c r="O150" s="87"/>
      <c r="P150" s="216">
        <f>O150*H150</f>
        <v>0</v>
      </c>
      <c r="Q150" s="216">
        <v>0</v>
      </c>
      <c r="R150" s="216">
        <f>Q150*H150</f>
        <v>0</v>
      </c>
      <c r="S150" s="216">
        <v>0</v>
      </c>
      <c r="T150" s="217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18" t="s">
        <v>139</v>
      </c>
      <c r="AT150" s="218" t="s">
        <v>134</v>
      </c>
      <c r="AU150" s="218" t="s">
        <v>83</v>
      </c>
      <c r="AY150" s="20" t="s">
        <v>132</v>
      </c>
      <c r="BE150" s="219">
        <f>IF(N150="základní",J150,0)</f>
        <v>0</v>
      </c>
      <c r="BF150" s="219">
        <f>IF(N150="snížená",J150,0)</f>
        <v>0</v>
      </c>
      <c r="BG150" s="219">
        <f>IF(N150="zákl. přenesená",J150,0)</f>
        <v>0</v>
      </c>
      <c r="BH150" s="219">
        <f>IF(N150="sníž. přenesená",J150,0)</f>
        <v>0</v>
      </c>
      <c r="BI150" s="219">
        <f>IF(N150="nulová",J150,0)</f>
        <v>0</v>
      </c>
      <c r="BJ150" s="20" t="s">
        <v>80</v>
      </c>
      <c r="BK150" s="219">
        <f>ROUND(I150*H150,2)</f>
        <v>0</v>
      </c>
      <c r="BL150" s="20" t="s">
        <v>139</v>
      </c>
      <c r="BM150" s="218" t="s">
        <v>508</v>
      </c>
    </row>
    <row r="151" s="2" customFormat="1">
      <c r="A151" s="41"/>
      <c r="B151" s="42"/>
      <c r="C151" s="43"/>
      <c r="D151" s="220" t="s">
        <v>141</v>
      </c>
      <c r="E151" s="43"/>
      <c r="F151" s="221" t="s">
        <v>509</v>
      </c>
      <c r="G151" s="43"/>
      <c r="H151" s="43"/>
      <c r="I151" s="222"/>
      <c r="J151" s="43"/>
      <c r="K151" s="43"/>
      <c r="L151" s="47"/>
      <c r="M151" s="223"/>
      <c r="N151" s="224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20" t="s">
        <v>141</v>
      </c>
      <c r="AU151" s="20" t="s">
        <v>83</v>
      </c>
    </row>
    <row r="152" s="13" customFormat="1">
      <c r="A152" s="13"/>
      <c r="B152" s="225"/>
      <c r="C152" s="226"/>
      <c r="D152" s="227" t="s">
        <v>143</v>
      </c>
      <c r="E152" s="228" t="s">
        <v>19</v>
      </c>
      <c r="F152" s="229" t="s">
        <v>510</v>
      </c>
      <c r="G152" s="226"/>
      <c r="H152" s="228" t="s">
        <v>19</v>
      </c>
      <c r="I152" s="230"/>
      <c r="J152" s="226"/>
      <c r="K152" s="226"/>
      <c r="L152" s="231"/>
      <c r="M152" s="232"/>
      <c r="N152" s="233"/>
      <c r="O152" s="233"/>
      <c r="P152" s="233"/>
      <c r="Q152" s="233"/>
      <c r="R152" s="233"/>
      <c r="S152" s="233"/>
      <c r="T152" s="23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5" t="s">
        <v>143</v>
      </c>
      <c r="AU152" s="235" t="s">
        <v>83</v>
      </c>
      <c r="AV152" s="13" t="s">
        <v>80</v>
      </c>
      <c r="AW152" s="13" t="s">
        <v>33</v>
      </c>
      <c r="AX152" s="13" t="s">
        <v>72</v>
      </c>
      <c r="AY152" s="235" t="s">
        <v>132</v>
      </c>
    </row>
    <row r="153" s="14" customFormat="1">
      <c r="A153" s="14"/>
      <c r="B153" s="236"/>
      <c r="C153" s="237"/>
      <c r="D153" s="227" t="s">
        <v>143</v>
      </c>
      <c r="E153" s="238" t="s">
        <v>19</v>
      </c>
      <c r="F153" s="239" t="s">
        <v>511</v>
      </c>
      <c r="G153" s="237"/>
      <c r="H153" s="240">
        <v>45</v>
      </c>
      <c r="I153" s="241"/>
      <c r="J153" s="237"/>
      <c r="K153" s="237"/>
      <c r="L153" s="242"/>
      <c r="M153" s="243"/>
      <c r="N153" s="244"/>
      <c r="O153" s="244"/>
      <c r="P153" s="244"/>
      <c r="Q153" s="244"/>
      <c r="R153" s="244"/>
      <c r="S153" s="244"/>
      <c r="T153" s="245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6" t="s">
        <v>143</v>
      </c>
      <c r="AU153" s="246" t="s">
        <v>83</v>
      </c>
      <c r="AV153" s="14" t="s">
        <v>83</v>
      </c>
      <c r="AW153" s="14" t="s">
        <v>33</v>
      </c>
      <c r="AX153" s="14" t="s">
        <v>72</v>
      </c>
      <c r="AY153" s="246" t="s">
        <v>132</v>
      </c>
    </row>
    <row r="154" s="14" customFormat="1">
      <c r="A154" s="14"/>
      <c r="B154" s="236"/>
      <c r="C154" s="237"/>
      <c r="D154" s="227" t="s">
        <v>143</v>
      </c>
      <c r="E154" s="238" t="s">
        <v>19</v>
      </c>
      <c r="F154" s="239" t="s">
        <v>512</v>
      </c>
      <c r="G154" s="237"/>
      <c r="H154" s="240">
        <v>-17</v>
      </c>
      <c r="I154" s="241"/>
      <c r="J154" s="237"/>
      <c r="K154" s="237"/>
      <c r="L154" s="242"/>
      <c r="M154" s="243"/>
      <c r="N154" s="244"/>
      <c r="O154" s="244"/>
      <c r="P154" s="244"/>
      <c r="Q154" s="244"/>
      <c r="R154" s="244"/>
      <c r="S154" s="244"/>
      <c r="T154" s="245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6" t="s">
        <v>143</v>
      </c>
      <c r="AU154" s="246" t="s">
        <v>83</v>
      </c>
      <c r="AV154" s="14" t="s">
        <v>83</v>
      </c>
      <c r="AW154" s="14" t="s">
        <v>33</v>
      </c>
      <c r="AX154" s="14" t="s">
        <v>72</v>
      </c>
      <c r="AY154" s="246" t="s">
        <v>132</v>
      </c>
    </row>
    <row r="155" s="15" customFormat="1">
      <c r="A155" s="15"/>
      <c r="B155" s="247"/>
      <c r="C155" s="248"/>
      <c r="D155" s="227" t="s">
        <v>143</v>
      </c>
      <c r="E155" s="249" t="s">
        <v>19</v>
      </c>
      <c r="F155" s="250" t="s">
        <v>148</v>
      </c>
      <c r="G155" s="248"/>
      <c r="H155" s="251">
        <v>28</v>
      </c>
      <c r="I155" s="252"/>
      <c r="J155" s="248"/>
      <c r="K155" s="248"/>
      <c r="L155" s="253"/>
      <c r="M155" s="254"/>
      <c r="N155" s="255"/>
      <c r="O155" s="255"/>
      <c r="P155" s="255"/>
      <c r="Q155" s="255"/>
      <c r="R155" s="255"/>
      <c r="S155" s="255"/>
      <c r="T155" s="256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57" t="s">
        <v>143</v>
      </c>
      <c r="AU155" s="257" t="s">
        <v>83</v>
      </c>
      <c r="AV155" s="15" t="s">
        <v>139</v>
      </c>
      <c r="AW155" s="15" t="s">
        <v>33</v>
      </c>
      <c r="AX155" s="15" t="s">
        <v>80</v>
      </c>
      <c r="AY155" s="257" t="s">
        <v>132</v>
      </c>
    </row>
    <row r="156" s="13" customFormat="1">
      <c r="A156" s="13"/>
      <c r="B156" s="225"/>
      <c r="C156" s="226"/>
      <c r="D156" s="227" t="s">
        <v>143</v>
      </c>
      <c r="E156" s="228" t="s">
        <v>19</v>
      </c>
      <c r="F156" s="229" t="s">
        <v>513</v>
      </c>
      <c r="G156" s="226"/>
      <c r="H156" s="228" t="s">
        <v>19</v>
      </c>
      <c r="I156" s="230"/>
      <c r="J156" s="226"/>
      <c r="K156" s="226"/>
      <c r="L156" s="231"/>
      <c r="M156" s="232"/>
      <c r="N156" s="233"/>
      <c r="O156" s="233"/>
      <c r="P156" s="233"/>
      <c r="Q156" s="233"/>
      <c r="R156" s="233"/>
      <c r="S156" s="233"/>
      <c r="T156" s="23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5" t="s">
        <v>143</v>
      </c>
      <c r="AU156" s="235" t="s">
        <v>83</v>
      </c>
      <c r="AV156" s="13" t="s">
        <v>80</v>
      </c>
      <c r="AW156" s="13" t="s">
        <v>33</v>
      </c>
      <c r="AX156" s="13" t="s">
        <v>72</v>
      </c>
      <c r="AY156" s="235" t="s">
        <v>132</v>
      </c>
    </row>
    <row r="157" s="2" customFormat="1" ht="37.8" customHeight="1">
      <c r="A157" s="41"/>
      <c r="B157" s="42"/>
      <c r="C157" s="207" t="s">
        <v>262</v>
      </c>
      <c r="D157" s="207" t="s">
        <v>134</v>
      </c>
      <c r="E157" s="208" t="s">
        <v>514</v>
      </c>
      <c r="F157" s="209" t="s">
        <v>515</v>
      </c>
      <c r="G157" s="210" t="s">
        <v>469</v>
      </c>
      <c r="H157" s="211">
        <v>7</v>
      </c>
      <c r="I157" s="212"/>
      <c r="J157" s="213">
        <f>ROUND(I157*H157,2)</f>
        <v>0</v>
      </c>
      <c r="K157" s="209" t="s">
        <v>138</v>
      </c>
      <c r="L157" s="47"/>
      <c r="M157" s="214" t="s">
        <v>19</v>
      </c>
      <c r="N157" s="215" t="s">
        <v>43</v>
      </c>
      <c r="O157" s="87"/>
      <c r="P157" s="216">
        <f>O157*H157</f>
        <v>0</v>
      </c>
      <c r="Q157" s="216">
        <v>0</v>
      </c>
      <c r="R157" s="216">
        <f>Q157*H157</f>
        <v>0</v>
      </c>
      <c r="S157" s="216">
        <v>0</v>
      </c>
      <c r="T157" s="217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18" t="s">
        <v>139</v>
      </c>
      <c r="AT157" s="218" t="s">
        <v>134</v>
      </c>
      <c r="AU157" s="218" t="s">
        <v>83</v>
      </c>
      <c r="AY157" s="20" t="s">
        <v>132</v>
      </c>
      <c r="BE157" s="219">
        <f>IF(N157="základní",J157,0)</f>
        <v>0</v>
      </c>
      <c r="BF157" s="219">
        <f>IF(N157="snížená",J157,0)</f>
        <v>0</v>
      </c>
      <c r="BG157" s="219">
        <f>IF(N157="zákl. přenesená",J157,0)</f>
        <v>0</v>
      </c>
      <c r="BH157" s="219">
        <f>IF(N157="sníž. přenesená",J157,0)</f>
        <v>0</v>
      </c>
      <c r="BI157" s="219">
        <f>IF(N157="nulová",J157,0)</f>
        <v>0</v>
      </c>
      <c r="BJ157" s="20" t="s">
        <v>80</v>
      </c>
      <c r="BK157" s="219">
        <f>ROUND(I157*H157,2)</f>
        <v>0</v>
      </c>
      <c r="BL157" s="20" t="s">
        <v>139</v>
      </c>
      <c r="BM157" s="218" t="s">
        <v>516</v>
      </c>
    </row>
    <row r="158" s="2" customFormat="1">
      <c r="A158" s="41"/>
      <c r="B158" s="42"/>
      <c r="C158" s="43"/>
      <c r="D158" s="220" t="s">
        <v>141</v>
      </c>
      <c r="E158" s="43"/>
      <c r="F158" s="221" t="s">
        <v>517</v>
      </c>
      <c r="G158" s="43"/>
      <c r="H158" s="43"/>
      <c r="I158" s="222"/>
      <c r="J158" s="43"/>
      <c r="K158" s="43"/>
      <c r="L158" s="47"/>
      <c r="M158" s="223"/>
      <c r="N158" s="224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20" t="s">
        <v>141</v>
      </c>
      <c r="AU158" s="20" t="s">
        <v>83</v>
      </c>
    </row>
    <row r="159" s="13" customFormat="1">
      <c r="A159" s="13"/>
      <c r="B159" s="225"/>
      <c r="C159" s="226"/>
      <c r="D159" s="227" t="s">
        <v>143</v>
      </c>
      <c r="E159" s="228" t="s">
        <v>19</v>
      </c>
      <c r="F159" s="229" t="s">
        <v>518</v>
      </c>
      <c r="G159" s="226"/>
      <c r="H159" s="228" t="s">
        <v>19</v>
      </c>
      <c r="I159" s="230"/>
      <c r="J159" s="226"/>
      <c r="K159" s="226"/>
      <c r="L159" s="231"/>
      <c r="M159" s="232"/>
      <c r="N159" s="233"/>
      <c r="O159" s="233"/>
      <c r="P159" s="233"/>
      <c r="Q159" s="233"/>
      <c r="R159" s="233"/>
      <c r="S159" s="233"/>
      <c r="T159" s="23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5" t="s">
        <v>143</v>
      </c>
      <c r="AU159" s="235" t="s">
        <v>83</v>
      </c>
      <c r="AV159" s="13" t="s">
        <v>80</v>
      </c>
      <c r="AW159" s="13" t="s">
        <v>33</v>
      </c>
      <c r="AX159" s="13" t="s">
        <v>72</v>
      </c>
      <c r="AY159" s="235" t="s">
        <v>132</v>
      </c>
    </row>
    <row r="160" s="14" customFormat="1">
      <c r="A160" s="14"/>
      <c r="B160" s="236"/>
      <c r="C160" s="237"/>
      <c r="D160" s="227" t="s">
        <v>143</v>
      </c>
      <c r="E160" s="238" t="s">
        <v>19</v>
      </c>
      <c r="F160" s="239" t="s">
        <v>519</v>
      </c>
      <c r="G160" s="237"/>
      <c r="H160" s="240">
        <v>23</v>
      </c>
      <c r="I160" s="241"/>
      <c r="J160" s="237"/>
      <c r="K160" s="237"/>
      <c r="L160" s="242"/>
      <c r="M160" s="243"/>
      <c r="N160" s="244"/>
      <c r="O160" s="244"/>
      <c r="P160" s="244"/>
      <c r="Q160" s="244"/>
      <c r="R160" s="244"/>
      <c r="S160" s="244"/>
      <c r="T160" s="245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6" t="s">
        <v>143</v>
      </c>
      <c r="AU160" s="246" t="s">
        <v>83</v>
      </c>
      <c r="AV160" s="14" t="s">
        <v>83</v>
      </c>
      <c r="AW160" s="14" t="s">
        <v>33</v>
      </c>
      <c r="AX160" s="14" t="s">
        <v>72</v>
      </c>
      <c r="AY160" s="246" t="s">
        <v>132</v>
      </c>
    </row>
    <row r="161" s="14" customFormat="1">
      <c r="A161" s="14"/>
      <c r="B161" s="236"/>
      <c r="C161" s="237"/>
      <c r="D161" s="227" t="s">
        <v>143</v>
      </c>
      <c r="E161" s="238" t="s">
        <v>19</v>
      </c>
      <c r="F161" s="239" t="s">
        <v>520</v>
      </c>
      <c r="G161" s="237"/>
      <c r="H161" s="240">
        <v>-4</v>
      </c>
      <c r="I161" s="241"/>
      <c r="J161" s="237"/>
      <c r="K161" s="237"/>
      <c r="L161" s="242"/>
      <c r="M161" s="243"/>
      <c r="N161" s="244"/>
      <c r="O161" s="244"/>
      <c r="P161" s="244"/>
      <c r="Q161" s="244"/>
      <c r="R161" s="244"/>
      <c r="S161" s="244"/>
      <c r="T161" s="245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6" t="s">
        <v>143</v>
      </c>
      <c r="AU161" s="246" t="s">
        <v>83</v>
      </c>
      <c r="AV161" s="14" t="s">
        <v>83</v>
      </c>
      <c r="AW161" s="14" t="s">
        <v>33</v>
      </c>
      <c r="AX161" s="14" t="s">
        <v>72</v>
      </c>
      <c r="AY161" s="246" t="s">
        <v>132</v>
      </c>
    </row>
    <row r="162" s="14" customFormat="1">
      <c r="A162" s="14"/>
      <c r="B162" s="236"/>
      <c r="C162" s="237"/>
      <c r="D162" s="227" t="s">
        <v>143</v>
      </c>
      <c r="E162" s="238" t="s">
        <v>19</v>
      </c>
      <c r="F162" s="239" t="s">
        <v>521</v>
      </c>
      <c r="G162" s="237"/>
      <c r="H162" s="240">
        <v>-12</v>
      </c>
      <c r="I162" s="241"/>
      <c r="J162" s="237"/>
      <c r="K162" s="237"/>
      <c r="L162" s="242"/>
      <c r="M162" s="243"/>
      <c r="N162" s="244"/>
      <c r="O162" s="244"/>
      <c r="P162" s="244"/>
      <c r="Q162" s="244"/>
      <c r="R162" s="244"/>
      <c r="S162" s="244"/>
      <c r="T162" s="245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6" t="s">
        <v>143</v>
      </c>
      <c r="AU162" s="246" t="s">
        <v>83</v>
      </c>
      <c r="AV162" s="14" t="s">
        <v>83</v>
      </c>
      <c r="AW162" s="14" t="s">
        <v>33</v>
      </c>
      <c r="AX162" s="14" t="s">
        <v>72</v>
      </c>
      <c r="AY162" s="246" t="s">
        <v>132</v>
      </c>
    </row>
    <row r="163" s="15" customFormat="1">
      <c r="A163" s="15"/>
      <c r="B163" s="247"/>
      <c r="C163" s="248"/>
      <c r="D163" s="227" t="s">
        <v>143</v>
      </c>
      <c r="E163" s="249" t="s">
        <v>19</v>
      </c>
      <c r="F163" s="250" t="s">
        <v>148</v>
      </c>
      <c r="G163" s="248"/>
      <c r="H163" s="251">
        <v>7</v>
      </c>
      <c r="I163" s="252"/>
      <c r="J163" s="248"/>
      <c r="K163" s="248"/>
      <c r="L163" s="253"/>
      <c r="M163" s="254"/>
      <c r="N163" s="255"/>
      <c r="O163" s="255"/>
      <c r="P163" s="255"/>
      <c r="Q163" s="255"/>
      <c r="R163" s="255"/>
      <c r="S163" s="255"/>
      <c r="T163" s="256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57" t="s">
        <v>143</v>
      </c>
      <c r="AU163" s="257" t="s">
        <v>83</v>
      </c>
      <c r="AV163" s="15" t="s">
        <v>139</v>
      </c>
      <c r="AW163" s="15" t="s">
        <v>33</v>
      </c>
      <c r="AX163" s="15" t="s">
        <v>80</v>
      </c>
      <c r="AY163" s="257" t="s">
        <v>132</v>
      </c>
    </row>
    <row r="164" s="2" customFormat="1" ht="37.8" customHeight="1">
      <c r="A164" s="41"/>
      <c r="B164" s="42"/>
      <c r="C164" s="207" t="s">
        <v>268</v>
      </c>
      <c r="D164" s="207" t="s">
        <v>134</v>
      </c>
      <c r="E164" s="208" t="s">
        <v>522</v>
      </c>
      <c r="F164" s="209" t="s">
        <v>523</v>
      </c>
      <c r="G164" s="210" t="s">
        <v>469</v>
      </c>
      <c r="H164" s="211">
        <v>42</v>
      </c>
      <c r="I164" s="212"/>
      <c r="J164" s="213">
        <f>ROUND(I164*H164,2)</f>
        <v>0</v>
      </c>
      <c r="K164" s="209" t="s">
        <v>138</v>
      </c>
      <c r="L164" s="47"/>
      <c r="M164" s="214" t="s">
        <v>19</v>
      </c>
      <c r="N164" s="215" t="s">
        <v>43</v>
      </c>
      <c r="O164" s="87"/>
      <c r="P164" s="216">
        <f>O164*H164</f>
        <v>0</v>
      </c>
      <c r="Q164" s="216">
        <v>0</v>
      </c>
      <c r="R164" s="216">
        <f>Q164*H164</f>
        <v>0</v>
      </c>
      <c r="S164" s="216">
        <v>0</v>
      </c>
      <c r="T164" s="217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18" t="s">
        <v>139</v>
      </c>
      <c r="AT164" s="218" t="s">
        <v>134</v>
      </c>
      <c r="AU164" s="218" t="s">
        <v>83</v>
      </c>
      <c r="AY164" s="20" t="s">
        <v>132</v>
      </c>
      <c r="BE164" s="219">
        <f>IF(N164="základní",J164,0)</f>
        <v>0</v>
      </c>
      <c r="BF164" s="219">
        <f>IF(N164="snížená",J164,0)</f>
        <v>0</v>
      </c>
      <c r="BG164" s="219">
        <f>IF(N164="zákl. přenesená",J164,0)</f>
        <v>0</v>
      </c>
      <c r="BH164" s="219">
        <f>IF(N164="sníž. přenesená",J164,0)</f>
        <v>0</v>
      </c>
      <c r="BI164" s="219">
        <f>IF(N164="nulová",J164,0)</f>
        <v>0</v>
      </c>
      <c r="BJ164" s="20" t="s">
        <v>80</v>
      </c>
      <c r="BK164" s="219">
        <f>ROUND(I164*H164,2)</f>
        <v>0</v>
      </c>
      <c r="BL164" s="20" t="s">
        <v>139</v>
      </c>
      <c r="BM164" s="218" t="s">
        <v>524</v>
      </c>
    </row>
    <row r="165" s="2" customFormat="1">
      <c r="A165" s="41"/>
      <c r="B165" s="42"/>
      <c r="C165" s="43"/>
      <c r="D165" s="220" t="s">
        <v>141</v>
      </c>
      <c r="E165" s="43"/>
      <c r="F165" s="221" t="s">
        <v>525</v>
      </c>
      <c r="G165" s="43"/>
      <c r="H165" s="43"/>
      <c r="I165" s="222"/>
      <c r="J165" s="43"/>
      <c r="K165" s="43"/>
      <c r="L165" s="47"/>
      <c r="M165" s="223"/>
      <c r="N165" s="224"/>
      <c r="O165" s="87"/>
      <c r="P165" s="87"/>
      <c r="Q165" s="87"/>
      <c r="R165" s="87"/>
      <c r="S165" s="87"/>
      <c r="T165" s="88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20" t="s">
        <v>141</v>
      </c>
      <c r="AU165" s="20" t="s">
        <v>83</v>
      </c>
    </row>
    <row r="166" s="13" customFormat="1">
      <c r="A166" s="13"/>
      <c r="B166" s="225"/>
      <c r="C166" s="226"/>
      <c r="D166" s="227" t="s">
        <v>143</v>
      </c>
      <c r="E166" s="228" t="s">
        <v>19</v>
      </c>
      <c r="F166" s="229" t="s">
        <v>396</v>
      </c>
      <c r="G166" s="226"/>
      <c r="H166" s="228" t="s">
        <v>19</v>
      </c>
      <c r="I166" s="230"/>
      <c r="J166" s="226"/>
      <c r="K166" s="226"/>
      <c r="L166" s="231"/>
      <c r="M166" s="232"/>
      <c r="N166" s="233"/>
      <c r="O166" s="233"/>
      <c r="P166" s="233"/>
      <c r="Q166" s="233"/>
      <c r="R166" s="233"/>
      <c r="S166" s="233"/>
      <c r="T166" s="23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5" t="s">
        <v>143</v>
      </c>
      <c r="AU166" s="235" t="s">
        <v>83</v>
      </c>
      <c r="AV166" s="13" t="s">
        <v>80</v>
      </c>
      <c r="AW166" s="13" t="s">
        <v>33</v>
      </c>
      <c r="AX166" s="13" t="s">
        <v>72</v>
      </c>
      <c r="AY166" s="235" t="s">
        <v>132</v>
      </c>
    </row>
    <row r="167" s="14" customFormat="1">
      <c r="A167" s="14"/>
      <c r="B167" s="236"/>
      <c r="C167" s="237"/>
      <c r="D167" s="227" t="s">
        <v>143</v>
      </c>
      <c r="E167" s="238" t="s">
        <v>19</v>
      </c>
      <c r="F167" s="239" t="s">
        <v>526</v>
      </c>
      <c r="G167" s="237"/>
      <c r="H167" s="240">
        <v>42</v>
      </c>
      <c r="I167" s="241"/>
      <c r="J167" s="237"/>
      <c r="K167" s="237"/>
      <c r="L167" s="242"/>
      <c r="M167" s="243"/>
      <c r="N167" s="244"/>
      <c r="O167" s="244"/>
      <c r="P167" s="244"/>
      <c r="Q167" s="244"/>
      <c r="R167" s="244"/>
      <c r="S167" s="244"/>
      <c r="T167" s="245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6" t="s">
        <v>143</v>
      </c>
      <c r="AU167" s="246" t="s">
        <v>83</v>
      </c>
      <c r="AV167" s="14" t="s">
        <v>83</v>
      </c>
      <c r="AW167" s="14" t="s">
        <v>33</v>
      </c>
      <c r="AX167" s="14" t="s">
        <v>80</v>
      </c>
      <c r="AY167" s="246" t="s">
        <v>132</v>
      </c>
    </row>
    <row r="168" s="2" customFormat="1" ht="24.15" customHeight="1">
      <c r="A168" s="41"/>
      <c r="B168" s="42"/>
      <c r="C168" s="207" t="s">
        <v>274</v>
      </c>
      <c r="D168" s="207" t="s">
        <v>134</v>
      </c>
      <c r="E168" s="208" t="s">
        <v>527</v>
      </c>
      <c r="F168" s="209" t="s">
        <v>528</v>
      </c>
      <c r="G168" s="210" t="s">
        <v>469</v>
      </c>
      <c r="H168" s="211">
        <v>17</v>
      </c>
      <c r="I168" s="212"/>
      <c r="J168" s="213">
        <f>ROUND(I168*H168,2)</f>
        <v>0</v>
      </c>
      <c r="K168" s="209" t="s">
        <v>138</v>
      </c>
      <c r="L168" s="47"/>
      <c r="M168" s="214" t="s">
        <v>19</v>
      </c>
      <c r="N168" s="215" t="s">
        <v>43</v>
      </c>
      <c r="O168" s="87"/>
      <c r="P168" s="216">
        <f>O168*H168</f>
        <v>0</v>
      </c>
      <c r="Q168" s="216">
        <v>0</v>
      </c>
      <c r="R168" s="216">
        <f>Q168*H168</f>
        <v>0</v>
      </c>
      <c r="S168" s="216">
        <v>0</v>
      </c>
      <c r="T168" s="217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18" t="s">
        <v>139</v>
      </c>
      <c r="AT168" s="218" t="s">
        <v>134</v>
      </c>
      <c r="AU168" s="218" t="s">
        <v>83</v>
      </c>
      <c r="AY168" s="20" t="s">
        <v>132</v>
      </c>
      <c r="BE168" s="219">
        <f>IF(N168="základní",J168,0)</f>
        <v>0</v>
      </c>
      <c r="BF168" s="219">
        <f>IF(N168="snížená",J168,0)</f>
        <v>0</v>
      </c>
      <c r="BG168" s="219">
        <f>IF(N168="zákl. přenesená",J168,0)</f>
        <v>0</v>
      </c>
      <c r="BH168" s="219">
        <f>IF(N168="sníž. přenesená",J168,0)</f>
        <v>0</v>
      </c>
      <c r="BI168" s="219">
        <f>IF(N168="nulová",J168,0)</f>
        <v>0</v>
      </c>
      <c r="BJ168" s="20" t="s">
        <v>80</v>
      </c>
      <c r="BK168" s="219">
        <f>ROUND(I168*H168,2)</f>
        <v>0</v>
      </c>
      <c r="BL168" s="20" t="s">
        <v>139</v>
      </c>
      <c r="BM168" s="218" t="s">
        <v>529</v>
      </c>
    </row>
    <row r="169" s="2" customFormat="1">
      <c r="A169" s="41"/>
      <c r="B169" s="42"/>
      <c r="C169" s="43"/>
      <c r="D169" s="220" t="s">
        <v>141</v>
      </c>
      <c r="E169" s="43"/>
      <c r="F169" s="221" t="s">
        <v>530</v>
      </c>
      <c r="G169" s="43"/>
      <c r="H169" s="43"/>
      <c r="I169" s="222"/>
      <c r="J169" s="43"/>
      <c r="K169" s="43"/>
      <c r="L169" s="47"/>
      <c r="M169" s="223"/>
      <c r="N169" s="224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20" t="s">
        <v>141</v>
      </c>
      <c r="AU169" s="20" t="s">
        <v>83</v>
      </c>
    </row>
    <row r="170" s="13" customFormat="1">
      <c r="A170" s="13"/>
      <c r="B170" s="225"/>
      <c r="C170" s="226"/>
      <c r="D170" s="227" t="s">
        <v>143</v>
      </c>
      <c r="E170" s="228" t="s">
        <v>19</v>
      </c>
      <c r="F170" s="229" t="s">
        <v>531</v>
      </c>
      <c r="G170" s="226"/>
      <c r="H170" s="228" t="s">
        <v>19</v>
      </c>
      <c r="I170" s="230"/>
      <c r="J170" s="226"/>
      <c r="K170" s="226"/>
      <c r="L170" s="231"/>
      <c r="M170" s="232"/>
      <c r="N170" s="233"/>
      <c r="O170" s="233"/>
      <c r="P170" s="233"/>
      <c r="Q170" s="233"/>
      <c r="R170" s="233"/>
      <c r="S170" s="233"/>
      <c r="T170" s="23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5" t="s">
        <v>143</v>
      </c>
      <c r="AU170" s="235" t="s">
        <v>83</v>
      </c>
      <c r="AV170" s="13" t="s">
        <v>80</v>
      </c>
      <c r="AW170" s="13" t="s">
        <v>33</v>
      </c>
      <c r="AX170" s="13" t="s">
        <v>72</v>
      </c>
      <c r="AY170" s="235" t="s">
        <v>132</v>
      </c>
    </row>
    <row r="171" s="14" customFormat="1">
      <c r="A171" s="14"/>
      <c r="B171" s="236"/>
      <c r="C171" s="237"/>
      <c r="D171" s="227" t="s">
        <v>143</v>
      </c>
      <c r="E171" s="238" t="s">
        <v>19</v>
      </c>
      <c r="F171" s="239" t="s">
        <v>532</v>
      </c>
      <c r="G171" s="237"/>
      <c r="H171" s="240">
        <v>17</v>
      </c>
      <c r="I171" s="241"/>
      <c r="J171" s="237"/>
      <c r="K171" s="237"/>
      <c r="L171" s="242"/>
      <c r="M171" s="243"/>
      <c r="N171" s="244"/>
      <c r="O171" s="244"/>
      <c r="P171" s="244"/>
      <c r="Q171" s="244"/>
      <c r="R171" s="244"/>
      <c r="S171" s="244"/>
      <c r="T171" s="245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6" t="s">
        <v>143</v>
      </c>
      <c r="AU171" s="246" t="s">
        <v>83</v>
      </c>
      <c r="AV171" s="14" t="s">
        <v>83</v>
      </c>
      <c r="AW171" s="14" t="s">
        <v>33</v>
      </c>
      <c r="AX171" s="14" t="s">
        <v>80</v>
      </c>
      <c r="AY171" s="246" t="s">
        <v>132</v>
      </c>
    </row>
    <row r="172" s="2" customFormat="1" ht="24.15" customHeight="1">
      <c r="A172" s="41"/>
      <c r="B172" s="42"/>
      <c r="C172" s="207" t="s">
        <v>282</v>
      </c>
      <c r="D172" s="207" t="s">
        <v>134</v>
      </c>
      <c r="E172" s="208" t="s">
        <v>533</v>
      </c>
      <c r="F172" s="209" t="s">
        <v>534</v>
      </c>
      <c r="G172" s="210" t="s">
        <v>469</v>
      </c>
      <c r="H172" s="211">
        <v>84</v>
      </c>
      <c r="I172" s="212"/>
      <c r="J172" s="213">
        <f>ROUND(I172*H172,2)</f>
        <v>0</v>
      </c>
      <c r="K172" s="209" t="s">
        <v>138</v>
      </c>
      <c r="L172" s="47"/>
      <c r="M172" s="214" t="s">
        <v>19</v>
      </c>
      <c r="N172" s="215" t="s">
        <v>43</v>
      </c>
      <c r="O172" s="87"/>
      <c r="P172" s="216">
        <f>O172*H172</f>
        <v>0</v>
      </c>
      <c r="Q172" s="216">
        <v>0</v>
      </c>
      <c r="R172" s="216">
        <f>Q172*H172</f>
        <v>0</v>
      </c>
      <c r="S172" s="216">
        <v>0</v>
      </c>
      <c r="T172" s="217">
        <f>S172*H172</f>
        <v>0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18" t="s">
        <v>139</v>
      </c>
      <c r="AT172" s="218" t="s">
        <v>134</v>
      </c>
      <c r="AU172" s="218" t="s">
        <v>83</v>
      </c>
      <c r="AY172" s="20" t="s">
        <v>132</v>
      </c>
      <c r="BE172" s="219">
        <f>IF(N172="základní",J172,0)</f>
        <v>0</v>
      </c>
      <c r="BF172" s="219">
        <f>IF(N172="snížená",J172,0)</f>
        <v>0</v>
      </c>
      <c r="BG172" s="219">
        <f>IF(N172="zákl. přenesená",J172,0)</f>
        <v>0</v>
      </c>
      <c r="BH172" s="219">
        <f>IF(N172="sníž. přenesená",J172,0)</f>
        <v>0</v>
      </c>
      <c r="BI172" s="219">
        <f>IF(N172="nulová",J172,0)</f>
        <v>0</v>
      </c>
      <c r="BJ172" s="20" t="s">
        <v>80</v>
      </c>
      <c r="BK172" s="219">
        <f>ROUND(I172*H172,2)</f>
        <v>0</v>
      </c>
      <c r="BL172" s="20" t="s">
        <v>139</v>
      </c>
      <c r="BM172" s="218" t="s">
        <v>535</v>
      </c>
    </row>
    <row r="173" s="2" customFormat="1">
      <c r="A173" s="41"/>
      <c r="B173" s="42"/>
      <c r="C173" s="43"/>
      <c r="D173" s="220" t="s">
        <v>141</v>
      </c>
      <c r="E173" s="43"/>
      <c r="F173" s="221" t="s">
        <v>536</v>
      </c>
      <c r="G173" s="43"/>
      <c r="H173" s="43"/>
      <c r="I173" s="222"/>
      <c r="J173" s="43"/>
      <c r="K173" s="43"/>
      <c r="L173" s="47"/>
      <c r="M173" s="223"/>
      <c r="N173" s="224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20" t="s">
        <v>141</v>
      </c>
      <c r="AU173" s="20" t="s">
        <v>83</v>
      </c>
    </row>
    <row r="174" s="14" customFormat="1">
      <c r="A174" s="14"/>
      <c r="B174" s="236"/>
      <c r="C174" s="237"/>
      <c r="D174" s="227" t="s">
        <v>143</v>
      </c>
      <c r="E174" s="238" t="s">
        <v>19</v>
      </c>
      <c r="F174" s="239" t="s">
        <v>537</v>
      </c>
      <c r="G174" s="237"/>
      <c r="H174" s="240">
        <v>68</v>
      </c>
      <c r="I174" s="241"/>
      <c r="J174" s="237"/>
      <c r="K174" s="237"/>
      <c r="L174" s="242"/>
      <c r="M174" s="243"/>
      <c r="N174" s="244"/>
      <c r="O174" s="244"/>
      <c r="P174" s="244"/>
      <c r="Q174" s="244"/>
      <c r="R174" s="244"/>
      <c r="S174" s="244"/>
      <c r="T174" s="245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6" t="s">
        <v>143</v>
      </c>
      <c r="AU174" s="246" t="s">
        <v>83</v>
      </c>
      <c r="AV174" s="14" t="s">
        <v>83</v>
      </c>
      <c r="AW174" s="14" t="s">
        <v>33</v>
      </c>
      <c r="AX174" s="14" t="s">
        <v>72</v>
      </c>
      <c r="AY174" s="246" t="s">
        <v>132</v>
      </c>
    </row>
    <row r="175" s="13" customFormat="1">
      <c r="A175" s="13"/>
      <c r="B175" s="225"/>
      <c r="C175" s="226"/>
      <c r="D175" s="227" t="s">
        <v>143</v>
      </c>
      <c r="E175" s="228" t="s">
        <v>19</v>
      </c>
      <c r="F175" s="229" t="s">
        <v>538</v>
      </c>
      <c r="G175" s="226"/>
      <c r="H175" s="228" t="s">
        <v>19</v>
      </c>
      <c r="I175" s="230"/>
      <c r="J175" s="226"/>
      <c r="K175" s="226"/>
      <c r="L175" s="231"/>
      <c r="M175" s="232"/>
      <c r="N175" s="233"/>
      <c r="O175" s="233"/>
      <c r="P175" s="233"/>
      <c r="Q175" s="233"/>
      <c r="R175" s="233"/>
      <c r="S175" s="233"/>
      <c r="T175" s="23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5" t="s">
        <v>143</v>
      </c>
      <c r="AU175" s="235" t="s">
        <v>83</v>
      </c>
      <c r="AV175" s="13" t="s">
        <v>80</v>
      </c>
      <c r="AW175" s="13" t="s">
        <v>33</v>
      </c>
      <c r="AX175" s="13" t="s">
        <v>72</v>
      </c>
      <c r="AY175" s="235" t="s">
        <v>132</v>
      </c>
    </row>
    <row r="176" s="14" customFormat="1">
      <c r="A176" s="14"/>
      <c r="B176" s="236"/>
      <c r="C176" s="237"/>
      <c r="D176" s="227" t="s">
        <v>143</v>
      </c>
      <c r="E176" s="238" t="s">
        <v>19</v>
      </c>
      <c r="F176" s="239" t="s">
        <v>539</v>
      </c>
      <c r="G176" s="237"/>
      <c r="H176" s="240">
        <v>4</v>
      </c>
      <c r="I176" s="241"/>
      <c r="J176" s="237"/>
      <c r="K176" s="237"/>
      <c r="L176" s="242"/>
      <c r="M176" s="243"/>
      <c r="N176" s="244"/>
      <c r="O176" s="244"/>
      <c r="P176" s="244"/>
      <c r="Q176" s="244"/>
      <c r="R176" s="244"/>
      <c r="S176" s="244"/>
      <c r="T176" s="245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6" t="s">
        <v>143</v>
      </c>
      <c r="AU176" s="246" t="s">
        <v>83</v>
      </c>
      <c r="AV176" s="14" t="s">
        <v>83</v>
      </c>
      <c r="AW176" s="14" t="s">
        <v>33</v>
      </c>
      <c r="AX176" s="14" t="s">
        <v>72</v>
      </c>
      <c r="AY176" s="246" t="s">
        <v>132</v>
      </c>
    </row>
    <row r="177" s="14" customFormat="1">
      <c r="A177" s="14"/>
      <c r="B177" s="236"/>
      <c r="C177" s="237"/>
      <c r="D177" s="227" t="s">
        <v>143</v>
      </c>
      <c r="E177" s="238" t="s">
        <v>19</v>
      </c>
      <c r="F177" s="239" t="s">
        <v>540</v>
      </c>
      <c r="G177" s="237"/>
      <c r="H177" s="240">
        <v>12</v>
      </c>
      <c r="I177" s="241"/>
      <c r="J177" s="237"/>
      <c r="K177" s="237"/>
      <c r="L177" s="242"/>
      <c r="M177" s="243"/>
      <c r="N177" s="244"/>
      <c r="O177" s="244"/>
      <c r="P177" s="244"/>
      <c r="Q177" s="244"/>
      <c r="R177" s="244"/>
      <c r="S177" s="244"/>
      <c r="T177" s="245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6" t="s">
        <v>143</v>
      </c>
      <c r="AU177" s="246" t="s">
        <v>83</v>
      </c>
      <c r="AV177" s="14" t="s">
        <v>83</v>
      </c>
      <c r="AW177" s="14" t="s">
        <v>33</v>
      </c>
      <c r="AX177" s="14" t="s">
        <v>72</v>
      </c>
      <c r="AY177" s="246" t="s">
        <v>132</v>
      </c>
    </row>
    <row r="178" s="15" customFormat="1">
      <c r="A178" s="15"/>
      <c r="B178" s="247"/>
      <c r="C178" s="248"/>
      <c r="D178" s="227" t="s">
        <v>143</v>
      </c>
      <c r="E178" s="249" t="s">
        <v>19</v>
      </c>
      <c r="F178" s="250" t="s">
        <v>148</v>
      </c>
      <c r="G178" s="248"/>
      <c r="H178" s="251">
        <v>84</v>
      </c>
      <c r="I178" s="252"/>
      <c r="J178" s="248"/>
      <c r="K178" s="248"/>
      <c r="L178" s="253"/>
      <c r="M178" s="254"/>
      <c r="N178" s="255"/>
      <c r="O178" s="255"/>
      <c r="P178" s="255"/>
      <c r="Q178" s="255"/>
      <c r="R178" s="255"/>
      <c r="S178" s="255"/>
      <c r="T178" s="256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57" t="s">
        <v>143</v>
      </c>
      <c r="AU178" s="257" t="s">
        <v>83</v>
      </c>
      <c r="AV178" s="15" t="s">
        <v>139</v>
      </c>
      <c r="AW178" s="15" t="s">
        <v>33</v>
      </c>
      <c r="AX178" s="15" t="s">
        <v>80</v>
      </c>
      <c r="AY178" s="257" t="s">
        <v>132</v>
      </c>
    </row>
    <row r="179" s="2" customFormat="1" ht="33" customHeight="1">
      <c r="A179" s="41"/>
      <c r="B179" s="42"/>
      <c r="C179" s="207" t="s">
        <v>289</v>
      </c>
      <c r="D179" s="207" t="s">
        <v>134</v>
      </c>
      <c r="E179" s="208" t="s">
        <v>541</v>
      </c>
      <c r="F179" s="209" t="s">
        <v>542</v>
      </c>
      <c r="G179" s="210" t="s">
        <v>469</v>
      </c>
      <c r="H179" s="211">
        <v>68</v>
      </c>
      <c r="I179" s="212"/>
      <c r="J179" s="213">
        <f>ROUND(I179*H179,2)</f>
        <v>0</v>
      </c>
      <c r="K179" s="209" t="s">
        <v>138</v>
      </c>
      <c r="L179" s="47"/>
      <c r="M179" s="214" t="s">
        <v>19</v>
      </c>
      <c r="N179" s="215" t="s">
        <v>43</v>
      </c>
      <c r="O179" s="87"/>
      <c r="P179" s="216">
        <f>O179*H179</f>
        <v>0</v>
      </c>
      <c r="Q179" s="216">
        <v>0</v>
      </c>
      <c r="R179" s="216">
        <f>Q179*H179</f>
        <v>0</v>
      </c>
      <c r="S179" s="216">
        <v>0</v>
      </c>
      <c r="T179" s="217">
        <f>S179*H179</f>
        <v>0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18" t="s">
        <v>139</v>
      </c>
      <c r="AT179" s="218" t="s">
        <v>134</v>
      </c>
      <c r="AU179" s="218" t="s">
        <v>83</v>
      </c>
      <c r="AY179" s="20" t="s">
        <v>132</v>
      </c>
      <c r="BE179" s="219">
        <f>IF(N179="základní",J179,0)</f>
        <v>0</v>
      </c>
      <c r="BF179" s="219">
        <f>IF(N179="snížená",J179,0)</f>
        <v>0</v>
      </c>
      <c r="BG179" s="219">
        <f>IF(N179="zákl. přenesená",J179,0)</f>
        <v>0</v>
      </c>
      <c r="BH179" s="219">
        <f>IF(N179="sníž. přenesená",J179,0)</f>
        <v>0</v>
      </c>
      <c r="BI179" s="219">
        <f>IF(N179="nulová",J179,0)</f>
        <v>0</v>
      </c>
      <c r="BJ179" s="20" t="s">
        <v>80</v>
      </c>
      <c r="BK179" s="219">
        <f>ROUND(I179*H179,2)</f>
        <v>0</v>
      </c>
      <c r="BL179" s="20" t="s">
        <v>139</v>
      </c>
      <c r="BM179" s="218" t="s">
        <v>543</v>
      </c>
    </row>
    <row r="180" s="2" customFormat="1">
      <c r="A180" s="41"/>
      <c r="B180" s="42"/>
      <c r="C180" s="43"/>
      <c r="D180" s="220" t="s">
        <v>141</v>
      </c>
      <c r="E180" s="43"/>
      <c r="F180" s="221" t="s">
        <v>544</v>
      </c>
      <c r="G180" s="43"/>
      <c r="H180" s="43"/>
      <c r="I180" s="222"/>
      <c r="J180" s="43"/>
      <c r="K180" s="43"/>
      <c r="L180" s="47"/>
      <c r="M180" s="223"/>
      <c r="N180" s="224"/>
      <c r="O180" s="87"/>
      <c r="P180" s="87"/>
      <c r="Q180" s="87"/>
      <c r="R180" s="87"/>
      <c r="S180" s="87"/>
      <c r="T180" s="88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T180" s="20" t="s">
        <v>141</v>
      </c>
      <c r="AU180" s="20" t="s">
        <v>83</v>
      </c>
    </row>
    <row r="181" s="14" customFormat="1">
      <c r="A181" s="14"/>
      <c r="B181" s="236"/>
      <c r="C181" s="237"/>
      <c r="D181" s="227" t="s">
        <v>143</v>
      </c>
      <c r="E181" s="238" t="s">
        <v>19</v>
      </c>
      <c r="F181" s="239" t="s">
        <v>545</v>
      </c>
      <c r="G181" s="237"/>
      <c r="H181" s="240">
        <v>68</v>
      </c>
      <c r="I181" s="241"/>
      <c r="J181" s="237"/>
      <c r="K181" s="237"/>
      <c r="L181" s="242"/>
      <c r="M181" s="243"/>
      <c r="N181" s="244"/>
      <c r="O181" s="244"/>
      <c r="P181" s="244"/>
      <c r="Q181" s="244"/>
      <c r="R181" s="244"/>
      <c r="S181" s="244"/>
      <c r="T181" s="245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6" t="s">
        <v>143</v>
      </c>
      <c r="AU181" s="246" t="s">
        <v>83</v>
      </c>
      <c r="AV181" s="14" t="s">
        <v>83</v>
      </c>
      <c r="AW181" s="14" t="s">
        <v>33</v>
      </c>
      <c r="AX181" s="14" t="s">
        <v>80</v>
      </c>
      <c r="AY181" s="246" t="s">
        <v>132</v>
      </c>
    </row>
    <row r="182" s="13" customFormat="1">
      <c r="A182" s="13"/>
      <c r="B182" s="225"/>
      <c r="C182" s="226"/>
      <c r="D182" s="227" t="s">
        <v>143</v>
      </c>
      <c r="E182" s="228" t="s">
        <v>19</v>
      </c>
      <c r="F182" s="229" t="s">
        <v>546</v>
      </c>
      <c r="G182" s="226"/>
      <c r="H182" s="228" t="s">
        <v>19</v>
      </c>
      <c r="I182" s="230"/>
      <c r="J182" s="226"/>
      <c r="K182" s="226"/>
      <c r="L182" s="231"/>
      <c r="M182" s="232"/>
      <c r="N182" s="233"/>
      <c r="O182" s="233"/>
      <c r="P182" s="233"/>
      <c r="Q182" s="233"/>
      <c r="R182" s="233"/>
      <c r="S182" s="233"/>
      <c r="T182" s="23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5" t="s">
        <v>143</v>
      </c>
      <c r="AU182" s="235" t="s">
        <v>83</v>
      </c>
      <c r="AV182" s="13" t="s">
        <v>80</v>
      </c>
      <c r="AW182" s="13" t="s">
        <v>33</v>
      </c>
      <c r="AX182" s="13" t="s">
        <v>72</v>
      </c>
      <c r="AY182" s="235" t="s">
        <v>132</v>
      </c>
    </row>
    <row r="183" s="2" customFormat="1" ht="16.5" customHeight="1">
      <c r="A183" s="41"/>
      <c r="B183" s="42"/>
      <c r="C183" s="273" t="s">
        <v>7</v>
      </c>
      <c r="D183" s="273" t="s">
        <v>547</v>
      </c>
      <c r="E183" s="274" t="s">
        <v>548</v>
      </c>
      <c r="F183" s="275" t="s">
        <v>549</v>
      </c>
      <c r="G183" s="276" t="s">
        <v>381</v>
      </c>
      <c r="H183" s="277">
        <v>129.19999999999999</v>
      </c>
      <c r="I183" s="278"/>
      <c r="J183" s="279">
        <f>ROUND(I183*H183,2)</f>
        <v>0</v>
      </c>
      <c r="K183" s="275" t="s">
        <v>19</v>
      </c>
      <c r="L183" s="280"/>
      <c r="M183" s="281" t="s">
        <v>19</v>
      </c>
      <c r="N183" s="282" t="s">
        <v>43</v>
      </c>
      <c r="O183" s="87"/>
      <c r="P183" s="216">
        <f>O183*H183</f>
        <v>0</v>
      </c>
      <c r="Q183" s="216">
        <v>1</v>
      </c>
      <c r="R183" s="216">
        <f>Q183*H183</f>
        <v>129.19999999999999</v>
      </c>
      <c r="S183" s="216">
        <v>0</v>
      </c>
      <c r="T183" s="217">
        <f>S183*H183</f>
        <v>0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18" t="s">
        <v>197</v>
      </c>
      <c r="AT183" s="218" t="s">
        <v>547</v>
      </c>
      <c r="AU183" s="218" t="s">
        <v>83</v>
      </c>
      <c r="AY183" s="20" t="s">
        <v>132</v>
      </c>
      <c r="BE183" s="219">
        <f>IF(N183="základní",J183,0)</f>
        <v>0</v>
      </c>
      <c r="BF183" s="219">
        <f>IF(N183="snížená",J183,0)</f>
        <v>0</v>
      </c>
      <c r="BG183" s="219">
        <f>IF(N183="zákl. přenesená",J183,0)</f>
        <v>0</v>
      </c>
      <c r="BH183" s="219">
        <f>IF(N183="sníž. přenesená",J183,0)</f>
        <v>0</v>
      </c>
      <c r="BI183" s="219">
        <f>IF(N183="nulová",J183,0)</f>
        <v>0</v>
      </c>
      <c r="BJ183" s="20" t="s">
        <v>80</v>
      </c>
      <c r="BK183" s="219">
        <f>ROUND(I183*H183,2)</f>
        <v>0</v>
      </c>
      <c r="BL183" s="20" t="s">
        <v>139</v>
      </c>
      <c r="BM183" s="218" t="s">
        <v>550</v>
      </c>
    </row>
    <row r="184" s="14" customFormat="1">
      <c r="A184" s="14"/>
      <c r="B184" s="236"/>
      <c r="C184" s="237"/>
      <c r="D184" s="227" t="s">
        <v>143</v>
      </c>
      <c r="E184" s="237"/>
      <c r="F184" s="239" t="s">
        <v>551</v>
      </c>
      <c r="G184" s="237"/>
      <c r="H184" s="240">
        <v>129.19999999999999</v>
      </c>
      <c r="I184" s="241"/>
      <c r="J184" s="237"/>
      <c r="K184" s="237"/>
      <c r="L184" s="242"/>
      <c r="M184" s="243"/>
      <c r="N184" s="244"/>
      <c r="O184" s="244"/>
      <c r="P184" s="244"/>
      <c r="Q184" s="244"/>
      <c r="R184" s="244"/>
      <c r="S184" s="244"/>
      <c r="T184" s="245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6" t="s">
        <v>143</v>
      </c>
      <c r="AU184" s="246" t="s">
        <v>83</v>
      </c>
      <c r="AV184" s="14" t="s">
        <v>83</v>
      </c>
      <c r="AW184" s="14" t="s">
        <v>4</v>
      </c>
      <c r="AX184" s="14" t="s">
        <v>80</v>
      </c>
      <c r="AY184" s="246" t="s">
        <v>132</v>
      </c>
    </row>
    <row r="185" s="2" customFormat="1" ht="24.15" customHeight="1">
      <c r="A185" s="41"/>
      <c r="B185" s="42"/>
      <c r="C185" s="207" t="s">
        <v>301</v>
      </c>
      <c r="D185" s="207" t="s">
        <v>134</v>
      </c>
      <c r="E185" s="208" t="s">
        <v>552</v>
      </c>
      <c r="F185" s="209" t="s">
        <v>418</v>
      </c>
      <c r="G185" s="210" t="s">
        <v>381</v>
      </c>
      <c r="H185" s="211">
        <v>12.6</v>
      </c>
      <c r="I185" s="212"/>
      <c r="J185" s="213">
        <f>ROUND(I185*H185,2)</f>
        <v>0</v>
      </c>
      <c r="K185" s="209" t="s">
        <v>138</v>
      </c>
      <c r="L185" s="47"/>
      <c r="M185" s="214" t="s">
        <v>19</v>
      </c>
      <c r="N185" s="215" t="s">
        <v>43</v>
      </c>
      <c r="O185" s="87"/>
      <c r="P185" s="216">
        <f>O185*H185</f>
        <v>0</v>
      </c>
      <c r="Q185" s="216">
        <v>0</v>
      </c>
      <c r="R185" s="216">
        <f>Q185*H185</f>
        <v>0</v>
      </c>
      <c r="S185" s="216">
        <v>0</v>
      </c>
      <c r="T185" s="217">
        <f>S185*H185</f>
        <v>0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218" t="s">
        <v>139</v>
      </c>
      <c r="AT185" s="218" t="s">
        <v>134</v>
      </c>
      <c r="AU185" s="218" t="s">
        <v>83</v>
      </c>
      <c r="AY185" s="20" t="s">
        <v>132</v>
      </c>
      <c r="BE185" s="219">
        <f>IF(N185="základní",J185,0)</f>
        <v>0</v>
      </c>
      <c r="BF185" s="219">
        <f>IF(N185="snížená",J185,0)</f>
        <v>0</v>
      </c>
      <c r="BG185" s="219">
        <f>IF(N185="zákl. přenesená",J185,0)</f>
        <v>0</v>
      </c>
      <c r="BH185" s="219">
        <f>IF(N185="sníž. přenesená",J185,0)</f>
        <v>0</v>
      </c>
      <c r="BI185" s="219">
        <f>IF(N185="nulová",J185,0)</f>
        <v>0</v>
      </c>
      <c r="BJ185" s="20" t="s">
        <v>80</v>
      </c>
      <c r="BK185" s="219">
        <f>ROUND(I185*H185,2)</f>
        <v>0</v>
      </c>
      <c r="BL185" s="20" t="s">
        <v>139</v>
      </c>
      <c r="BM185" s="218" t="s">
        <v>553</v>
      </c>
    </row>
    <row r="186" s="2" customFormat="1">
      <c r="A186" s="41"/>
      <c r="B186" s="42"/>
      <c r="C186" s="43"/>
      <c r="D186" s="220" t="s">
        <v>141</v>
      </c>
      <c r="E186" s="43"/>
      <c r="F186" s="221" t="s">
        <v>554</v>
      </c>
      <c r="G186" s="43"/>
      <c r="H186" s="43"/>
      <c r="I186" s="222"/>
      <c r="J186" s="43"/>
      <c r="K186" s="43"/>
      <c r="L186" s="47"/>
      <c r="M186" s="223"/>
      <c r="N186" s="224"/>
      <c r="O186" s="87"/>
      <c r="P186" s="87"/>
      <c r="Q186" s="87"/>
      <c r="R186" s="87"/>
      <c r="S186" s="87"/>
      <c r="T186" s="88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T186" s="20" t="s">
        <v>141</v>
      </c>
      <c r="AU186" s="20" t="s">
        <v>83</v>
      </c>
    </row>
    <row r="187" s="14" customFormat="1">
      <c r="A187" s="14"/>
      <c r="B187" s="236"/>
      <c r="C187" s="237"/>
      <c r="D187" s="227" t="s">
        <v>143</v>
      </c>
      <c r="E187" s="238" t="s">
        <v>19</v>
      </c>
      <c r="F187" s="239" t="s">
        <v>555</v>
      </c>
      <c r="G187" s="237"/>
      <c r="H187" s="240">
        <v>7</v>
      </c>
      <c r="I187" s="241"/>
      <c r="J187" s="237"/>
      <c r="K187" s="237"/>
      <c r="L187" s="242"/>
      <c r="M187" s="243"/>
      <c r="N187" s="244"/>
      <c r="O187" s="244"/>
      <c r="P187" s="244"/>
      <c r="Q187" s="244"/>
      <c r="R187" s="244"/>
      <c r="S187" s="244"/>
      <c r="T187" s="245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6" t="s">
        <v>143</v>
      </c>
      <c r="AU187" s="246" t="s">
        <v>83</v>
      </c>
      <c r="AV187" s="14" t="s">
        <v>83</v>
      </c>
      <c r="AW187" s="14" t="s">
        <v>33</v>
      </c>
      <c r="AX187" s="14" t="s">
        <v>80</v>
      </c>
      <c r="AY187" s="246" t="s">
        <v>132</v>
      </c>
    </row>
    <row r="188" s="14" customFormat="1">
      <c r="A188" s="14"/>
      <c r="B188" s="236"/>
      <c r="C188" s="237"/>
      <c r="D188" s="227" t="s">
        <v>143</v>
      </c>
      <c r="E188" s="237"/>
      <c r="F188" s="239" t="s">
        <v>556</v>
      </c>
      <c r="G188" s="237"/>
      <c r="H188" s="240">
        <v>12.6</v>
      </c>
      <c r="I188" s="241"/>
      <c r="J188" s="237"/>
      <c r="K188" s="237"/>
      <c r="L188" s="242"/>
      <c r="M188" s="243"/>
      <c r="N188" s="244"/>
      <c r="O188" s="244"/>
      <c r="P188" s="244"/>
      <c r="Q188" s="244"/>
      <c r="R188" s="244"/>
      <c r="S188" s="244"/>
      <c r="T188" s="245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6" t="s">
        <v>143</v>
      </c>
      <c r="AU188" s="246" t="s">
        <v>83</v>
      </c>
      <c r="AV188" s="14" t="s">
        <v>83</v>
      </c>
      <c r="AW188" s="14" t="s">
        <v>4</v>
      </c>
      <c r="AX188" s="14" t="s">
        <v>80</v>
      </c>
      <c r="AY188" s="246" t="s">
        <v>132</v>
      </c>
    </row>
    <row r="189" s="2" customFormat="1" ht="24.15" customHeight="1">
      <c r="A189" s="41"/>
      <c r="B189" s="42"/>
      <c r="C189" s="207" t="s">
        <v>309</v>
      </c>
      <c r="D189" s="207" t="s">
        <v>134</v>
      </c>
      <c r="E189" s="208" t="s">
        <v>557</v>
      </c>
      <c r="F189" s="209" t="s">
        <v>558</v>
      </c>
      <c r="G189" s="210" t="s">
        <v>469</v>
      </c>
      <c r="H189" s="211">
        <v>12</v>
      </c>
      <c r="I189" s="212"/>
      <c r="J189" s="213">
        <f>ROUND(I189*H189,2)</f>
        <v>0</v>
      </c>
      <c r="K189" s="209" t="s">
        <v>138</v>
      </c>
      <c r="L189" s="47"/>
      <c r="M189" s="214" t="s">
        <v>19</v>
      </c>
      <c r="N189" s="215" t="s">
        <v>43</v>
      </c>
      <c r="O189" s="87"/>
      <c r="P189" s="216">
        <f>O189*H189</f>
        <v>0</v>
      </c>
      <c r="Q189" s="216">
        <v>0</v>
      </c>
      <c r="R189" s="216">
        <f>Q189*H189</f>
        <v>0</v>
      </c>
      <c r="S189" s="216">
        <v>0</v>
      </c>
      <c r="T189" s="217">
        <f>S189*H189</f>
        <v>0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18" t="s">
        <v>139</v>
      </c>
      <c r="AT189" s="218" t="s">
        <v>134</v>
      </c>
      <c r="AU189" s="218" t="s">
        <v>83</v>
      </c>
      <c r="AY189" s="20" t="s">
        <v>132</v>
      </c>
      <c r="BE189" s="219">
        <f>IF(N189="základní",J189,0)</f>
        <v>0</v>
      </c>
      <c r="BF189" s="219">
        <f>IF(N189="snížená",J189,0)</f>
        <v>0</v>
      </c>
      <c r="BG189" s="219">
        <f>IF(N189="zákl. přenesená",J189,0)</f>
        <v>0</v>
      </c>
      <c r="BH189" s="219">
        <f>IF(N189="sníž. přenesená",J189,0)</f>
        <v>0</v>
      </c>
      <c r="BI189" s="219">
        <f>IF(N189="nulová",J189,0)</f>
        <v>0</v>
      </c>
      <c r="BJ189" s="20" t="s">
        <v>80</v>
      </c>
      <c r="BK189" s="219">
        <f>ROUND(I189*H189,2)</f>
        <v>0</v>
      </c>
      <c r="BL189" s="20" t="s">
        <v>139</v>
      </c>
      <c r="BM189" s="218" t="s">
        <v>559</v>
      </c>
    </row>
    <row r="190" s="2" customFormat="1">
      <c r="A190" s="41"/>
      <c r="B190" s="42"/>
      <c r="C190" s="43"/>
      <c r="D190" s="220" t="s">
        <v>141</v>
      </c>
      <c r="E190" s="43"/>
      <c r="F190" s="221" t="s">
        <v>560</v>
      </c>
      <c r="G190" s="43"/>
      <c r="H190" s="43"/>
      <c r="I190" s="222"/>
      <c r="J190" s="43"/>
      <c r="K190" s="43"/>
      <c r="L190" s="47"/>
      <c r="M190" s="223"/>
      <c r="N190" s="224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20" t="s">
        <v>141</v>
      </c>
      <c r="AU190" s="20" t="s">
        <v>83</v>
      </c>
    </row>
    <row r="191" s="14" customFormat="1">
      <c r="A191" s="14"/>
      <c r="B191" s="236"/>
      <c r="C191" s="237"/>
      <c r="D191" s="227" t="s">
        <v>143</v>
      </c>
      <c r="E191" s="238" t="s">
        <v>19</v>
      </c>
      <c r="F191" s="239" t="s">
        <v>561</v>
      </c>
      <c r="G191" s="237"/>
      <c r="H191" s="240">
        <v>12</v>
      </c>
      <c r="I191" s="241"/>
      <c r="J191" s="237"/>
      <c r="K191" s="237"/>
      <c r="L191" s="242"/>
      <c r="M191" s="243"/>
      <c r="N191" s="244"/>
      <c r="O191" s="244"/>
      <c r="P191" s="244"/>
      <c r="Q191" s="244"/>
      <c r="R191" s="244"/>
      <c r="S191" s="244"/>
      <c r="T191" s="245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6" t="s">
        <v>143</v>
      </c>
      <c r="AU191" s="246" t="s">
        <v>83</v>
      </c>
      <c r="AV191" s="14" t="s">
        <v>83</v>
      </c>
      <c r="AW191" s="14" t="s">
        <v>33</v>
      </c>
      <c r="AX191" s="14" t="s">
        <v>80</v>
      </c>
      <c r="AY191" s="246" t="s">
        <v>132</v>
      </c>
    </row>
    <row r="192" s="2" customFormat="1" ht="24.15" customHeight="1">
      <c r="A192" s="41"/>
      <c r="B192" s="42"/>
      <c r="C192" s="207" t="s">
        <v>314</v>
      </c>
      <c r="D192" s="207" t="s">
        <v>134</v>
      </c>
      <c r="E192" s="208" t="s">
        <v>562</v>
      </c>
      <c r="F192" s="209" t="s">
        <v>563</v>
      </c>
      <c r="G192" s="210" t="s">
        <v>469</v>
      </c>
      <c r="H192" s="211">
        <v>136</v>
      </c>
      <c r="I192" s="212"/>
      <c r="J192" s="213">
        <f>ROUND(I192*H192,2)</f>
        <v>0</v>
      </c>
      <c r="K192" s="209" t="s">
        <v>138</v>
      </c>
      <c r="L192" s="47"/>
      <c r="M192" s="214" t="s">
        <v>19</v>
      </c>
      <c r="N192" s="215" t="s">
        <v>43</v>
      </c>
      <c r="O192" s="87"/>
      <c r="P192" s="216">
        <f>O192*H192</f>
        <v>0</v>
      </c>
      <c r="Q192" s="216">
        <v>0</v>
      </c>
      <c r="R192" s="216">
        <f>Q192*H192</f>
        <v>0</v>
      </c>
      <c r="S192" s="216">
        <v>0</v>
      </c>
      <c r="T192" s="217">
        <f>S192*H192</f>
        <v>0</v>
      </c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R192" s="218" t="s">
        <v>139</v>
      </c>
      <c r="AT192" s="218" t="s">
        <v>134</v>
      </c>
      <c r="AU192" s="218" t="s">
        <v>83</v>
      </c>
      <c r="AY192" s="20" t="s">
        <v>132</v>
      </c>
      <c r="BE192" s="219">
        <f>IF(N192="základní",J192,0)</f>
        <v>0</v>
      </c>
      <c r="BF192" s="219">
        <f>IF(N192="snížená",J192,0)</f>
        <v>0</v>
      </c>
      <c r="BG192" s="219">
        <f>IF(N192="zákl. přenesená",J192,0)</f>
        <v>0</v>
      </c>
      <c r="BH192" s="219">
        <f>IF(N192="sníž. přenesená",J192,0)</f>
        <v>0</v>
      </c>
      <c r="BI192" s="219">
        <f>IF(N192="nulová",J192,0)</f>
        <v>0</v>
      </c>
      <c r="BJ192" s="20" t="s">
        <v>80</v>
      </c>
      <c r="BK192" s="219">
        <f>ROUND(I192*H192,2)</f>
        <v>0</v>
      </c>
      <c r="BL192" s="20" t="s">
        <v>139</v>
      </c>
      <c r="BM192" s="218" t="s">
        <v>564</v>
      </c>
    </row>
    <row r="193" s="2" customFormat="1">
      <c r="A193" s="41"/>
      <c r="B193" s="42"/>
      <c r="C193" s="43"/>
      <c r="D193" s="220" t="s">
        <v>141</v>
      </c>
      <c r="E193" s="43"/>
      <c r="F193" s="221" t="s">
        <v>565</v>
      </c>
      <c r="G193" s="43"/>
      <c r="H193" s="43"/>
      <c r="I193" s="222"/>
      <c r="J193" s="43"/>
      <c r="K193" s="43"/>
      <c r="L193" s="47"/>
      <c r="M193" s="223"/>
      <c r="N193" s="224"/>
      <c r="O193" s="87"/>
      <c r="P193" s="87"/>
      <c r="Q193" s="87"/>
      <c r="R193" s="87"/>
      <c r="S193" s="87"/>
      <c r="T193" s="88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T193" s="20" t="s">
        <v>141</v>
      </c>
      <c r="AU193" s="20" t="s">
        <v>83</v>
      </c>
    </row>
    <row r="194" s="14" customFormat="1">
      <c r="A194" s="14"/>
      <c r="B194" s="236"/>
      <c r="C194" s="237"/>
      <c r="D194" s="227" t="s">
        <v>143</v>
      </c>
      <c r="E194" s="238" t="s">
        <v>19</v>
      </c>
      <c r="F194" s="239" t="s">
        <v>566</v>
      </c>
      <c r="G194" s="237"/>
      <c r="H194" s="240">
        <v>84</v>
      </c>
      <c r="I194" s="241"/>
      <c r="J194" s="237"/>
      <c r="K194" s="237"/>
      <c r="L194" s="242"/>
      <c r="M194" s="243"/>
      <c r="N194" s="244"/>
      <c r="O194" s="244"/>
      <c r="P194" s="244"/>
      <c r="Q194" s="244"/>
      <c r="R194" s="244"/>
      <c r="S194" s="244"/>
      <c r="T194" s="245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6" t="s">
        <v>143</v>
      </c>
      <c r="AU194" s="246" t="s">
        <v>83</v>
      </c>
      <c r="AV194" s="14" t="s">
        <v>83</v>
      </c>
      <c r="AW194" s="14" t="s">
        <v>33</v>
      </c>
      <c r="AX194" s="14" t="s">
        <v>72</v>
      </c>
      <c r="AY194" s="246" t="s">
        <v>132</v>
      </c>
    </row>
    <row r="195" s="14" customFormat="1">
      <c r="A195" s="14"/>
      <c r="B195" s="236"/>
      <c r="C195" s="237"/>
      <c r="D195" s="227" t="s">
        <v>143</v>
      </c>
      <c r="E195" s="238" t="s">
        <v>19</v>
      </c>
      <c r="F195" s="239" t="s">
        <v>567</v>
      </c>
      <c r="G195" s="237"/>
      <c r="H195" s="240">
        <v>17</v>
      </c>
      <c r="I195" s="241"/>
      <c r="J195" s="237"/>
      <c r="K195" s="237"/>
      <c r="L195" s="242"/>
      <c r="M195" s="243"/>
      <c r="N195" s="244"/>
      <c r="O195" s="244"/>
      <c r="P195" s="244"/>
      <c r="Q195" s="244"/>
      <c r="R195" s="244"/>
      <c r="S195" s="244"/>
      <c r="T195" s="245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6" t="s">
        <v>143</v>
      </c>
      <c r="AU195" s="246" t="s">
        <v>83</v>
      </c>
      <c r="AV195" s="14" t="s">
        <v>83</v>
      </c>
      <c r="AW195" s="14" t="s">
        <v>33</v>
      </c>
      <c r="AX195" s="14" t="s">
        <v>72</v>
      </c>
      <c r="AY195" s="246" t="s">
        <v>132</v>
      </c>
    </row>
    <row r="196" s="14" customFormat="1">
      <c r="A196" s="14"/>
      <c r="B196" s="236"/>
      <c r="C196" s="237"/>
      <c r="D196" s="227" t="s">
        <v>143</v>
      </c>
      <c r="E196" s="238" t="s">
        <v>19</v>
      </c>
      <c r="F196" s="239" t="s">
        <v>568</v>
      </c>
      <c r="G196" s="237"/>
      <c r="H196" s="240">
        <v>7</v>
      </c>
      <c r="I196" s="241"/>
      <c r="J196" s="237"/>
      <c r="K196" s="237"/>
      <c r="L196" s="242"/>
      <c r="M196" s="243"/>
      <c r="N196" s="244"/>
      <c r="O196" s="244"/>
      <c r="P196" s="244"/>
      <c r="Q196" s="244"/>
      <c r="R196" s="244"/>
      <c r="S196" s="244"/>
      <c r="T196" s="245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6" t="s">
        <v>143</v>
      </c>
      <c r="AU196" s="246" t="s">
        <v>83</v>
      </c>
      <c r="AV196" s="14" t="s">
        <v>83</v>
      </c>
      <c r="AW196" s="14" t="s">
        <v>33</v>
      </c>
      <c r="AX196" s="14" t="s">
        <v>72</v>
      </c>
      <c r="AY196" s="246" t="s">
        <v>132</v>
      </c>
    </row>
    <row r="197" s="14" customFormat="1">
      <c r="A197" s="14"/>
      <c r="B197" s="236"/>
      <c r="C197" s="237"/>
      <c r="D197" s="227" t="s">
        <v>143</v>
      </c>
      <c r="E197" s="238" t="s">
        <v>19</v>
      </c>
      <c r="F197" s="239" t="s">
        <v>569</v>
      </c>
      <c r="G197" s="237"/>
      <c r="H197" s="240">
        <v>28</v>
      </c>
      <c r="I197" s="241"/>
      <c r="J197" s="237"/>
      <c r="K197" s="237"/>
      <c r="L197" s="242"/>
      <c r="M197" s="243"/>
      <c r="N197" s="244"/>
      <c r="O197" s="244"/>
      <c r="P197" s="244"/>
      <c r="Q197" s="244"/>
      <c r="R197" s="244"/>
      <c r="S197" s="244"/>
      <c r="T197" s="245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6" t="s">
        <v>143</v>
      </c>
      <c r="AU197" s="246" t="s">
        <v>83</v>
      </c>
      <c r="AV197" s="14" t="s">
        <v>83</v>
      </c>
      <c r="AW197" s="14" t="s">
        <v>33</v>
      </c>
      <c r="AX197" s="14" t="s">
        <v>72</v>
      </c>
      <c r="AY197" s="246" t="s">
        <v>132</v>
      </c>
    </row>
    <row r="198" s="15" customFormat="1">
      <c r="A198" s="15"/>
      <c r="B198" s="247"/>
      <c r="C198" s="248"/>
      <c r="D198" s="227" t="s">
        <v>143</v>
      </c>
      <c r="E198" s="249" t="s">
        <v>19</v>
      </c>
      <c r="F198" s="250" t="s">
        <v>148</v>
      </c>
      <c r="G198" s="248"/>
      <c r="H198" s="251">
        <v>136</v>
      </c>
      <c r="I198" s="252"/>
      <c r="J198" s="248"/>
      <c r="K198" s="248"/>
      <c r="L198" s="253"/>
      <c r="M198" s="254"/>
      <c r="N198" s="255"/>
      <c r="O198" s="255"/>
      <c r="P198" s="255"/>
      <c r="Q198" s="255"/>
      <c r="R198" s="255"/>
      <c r="S198" s="255"/>
      <c r="T198" s="256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57" t="s">
        <v>143</v>
      </c>
      <c r="AU198" s="257" t="s">
        <v>83</v>
      </c>
      <c r="AV198" s="15" t="s">
        <v>139</v>
      </c>
      <c r="AW198" s="15" t="s">
        <v>33</v>
      </c>
      <c r="AX198" s="15" t="s">
        <v>80</v>
      </c>
      <c r="AY198" s="257" t="s">
        <v>132</v>
      </c>
    </row>
    <row r="199" s="2" customFormat="1" ht="16.5" customHeight="1">
      <c r="A199" s="41"/>
      <c r="B199" s="42"/>
      <c r="C199" s="207" t="s">
        <v>319</v>
      </c>
      <c r="D199" s="207" t="s">
        <v>134</v>
      </c>
      <c r="E199" s="208" t="s">
        <v>570</v>
      </c>
      <c r="F199" s="209" t="s">
        <v>571</v>
      </c>
      <c r="G199" s="210" t="s">
        <v>137</v>
      </c>
      <c r="H199" s="211">
        <v>327</v>
      </c>
      <c r="I199" s="212"/>
      <c r="J199" s="213">
        <f>ROUND(I199*H199,2)</f>
        <v>0</v>
      </c>
      <c r="K199" s="209" t="s">
        <v>138</v>
      </c>
      <c r="L199" s="47"/>
      <c r="M199" s="214" t="s">
        <v>19</v>
      </c>
      <c r="N199" s="215" t="s">
        <v>43</v>
      </c>
      <c r="O199" s="87"/>
      <c r="P199" s="216">
        <f>O199*H199</f>
        <v>0</v>
      </c>
      <c r="Q199" s="216">
        <v>0</v>
      </c>
      <c r="R199" s="216">
        <f>Q199*H199</f>
        <v>0</v>
      </c>
      <c r="S199" s="216">
        <v>0</v>
      </c>
      <c r="T199" s="217">
        <f>S199*H199</f>
        <v>0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18" t="s">
        <v>139</v>
      </c>
      <c r="AT199" s="218" t="s">
        <v>134</v>
      </c>
      <c r="AU199" s="218" t="s">
        <v>83</v>
      </c>
      <c r="AY199" s="20" t="s">
        <v>132</v>
      </c>
      <c r="BE199" s="219">
        <f>IF(N199="základní",J199,0)</f>
        <v>0</v>
      </c>
      <c r="BF199" s="219">
        <f>IF(N199="snížená",J199,0)</f>
        <v>0</v>
      </c>
      <c r="BG199" s="219">
        <f>IF(N199="zákl. přenesená",J199,0)</f>
        <v>0</v>
      </c>
      <c r="BH199" s="219">
        <f>IF(N199="sníž. přenesená",J199,0)</f>
        <v>0</v>
      </c>
      <c r="BI199" s="219">
        <f>IF(N199="nulová",J199,0)</f>
        <v>0</v>
      </c>
      <c r="BJ199" s="20" t="s">
        <v>80</v>
      </c>
      <c r="BK199" s="219">
        <f>ROUND(I199*H199,2)</f>
        <v>0</v>
      </c>
      <c r="BL199" s="20" t="s">
        <v>139</v>
      </c>
      <c r="BM199" s="218" t="s">
        <v>572</v>
      </c>
    </row>
    <row r="200" s="2" customFormat="1">
      <c r="A200" s="41"/>
      <c r="B200" s="42"/>
      <c r="C200" s="43"/>
      <c r="D200" s="220" t="s">
        <v>141</v>
      </c>
      <c r="E200" s="43"/>
      <c r="F200" s="221" t="s">
        <v>573</v>
      </c>
      <c r="G200" s="43"/>
      <c r="H200" s="43"/>
      <c r="I200" s="222"/>
      <c r="J200" s="43"/>
      <c r="K200" s="43"/>
      <c r="L200" s="47"/>
      <c r="M200" s="223"/>
      <c r="N200" s="224"/>
      <c r="O200" s="87"/>
      <c r="P200" s="87"/>
      <c r="Q200" s="87"/>
      <c r="R200" s="87"/>
      <c r="S200" s="87"/>
      <c r="T200" s="88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T200" s="20" t="s">
        <v>141</v>
      </c>
      <c r="AU200" s="20" t="s">
        <v>83</v>
      </c>
    </row>
    <row r="201" s="14" customFormat="1">
      <c r="A201" s="14"/>
      <c r="B201" s="236"/>
      <c r="C201" s="237"/>
      <c r="D201" s="227" t="s">
        <v>143</v>
      </c>
      <c r="E201" s="238" t="s">
        <v>19</v>
      </c>
      <c r="F201" s="239" t="s">
        <v>574</v>
      </c>
      <c r="G201" s="237"/>
      <c r="H201" s="240">
        <v>290</v>
      </c>
      <c r="I201" s="241"/>
      <c r="J201" s="237"/>
      <c r="K201" s="237"/>
      <c r="L201" s="242"/>
      <c r="M201" s="243"/>
      <c r="N201" s="244"/>
      <c r="O201" s="244"/>
      <c r="P201" s="244"/>
      <c r="Q201" s="244"/>
      <c r="R201" s="244"/>
      <c r="S201" s="244"/>
      <c r="T201" s="245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6" t="s">
        <v>143</v>
      </c>
      <c r="AU201" s="246" t="s">
        <v>83</v>
      </c>
      <c r="AV201" s="14" t="s">
        <v>83</v>
      </c>
      <c r="AW201" s="14" t="s">
        <v>33</v>
      </c>
      <c r="AX201" s="14" t="s">
        <v>72</v>
      </c>
      <c r="AY201" s="246" t="s">
        <v>132</v>
      </c>
    </row>
    <row r="202" s="14" customFormat="1">
      <c r="A202" s="14"/>
      <c r="B202" s="236"/>
      <c r="C202" s="237"/>
      <c r="D202" s="227" t="s">
        <v>143</v>
      </c>
      <c r="E202" s="238" t="s">
        <v>19</v>
      </c>
      <c r="F202" s="239" t="s">
        <v>575</v>
      </c>
      <c r="G202" s="237"/>
      <c r="H202" s="240">
        <v>20</v>
      </c>
      <c r="I202" s="241"/>
      <c r="J202" s="237"/>
      <c r="K202" s="237"/>
      <c r="L202" s="242"/>
      <c r="M202" s="243"/>
      <c r="N202" s="244"/>
      <c r="O202" s="244"/>
      <c r="P202" s="244"/>
      <c r="Q202" s="244"/>
      <c r="R202" s="244"/>
      <c r="S202" s="244"/>
      <c r="T202" s="245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6" t="s">
        <v>143</v>
      </c>
      <c r="AU202" s="246" t="s">
        <v>83</v>
      </c>
      <c r="AV202" s="14" t="s">
        <v>83</v>
      </c>
      <c r="AW202" s="14" t="s">
        <v>33</v>
      </c>
      <c r="AX202" s="14" t="s">
        <v>72</v>
      </c>
      <c r="AY202" s="246" t="s">
        <v>132</v>
      </c>
    </row>
    <row r="203" s="14" customFormat="1">
      <c r="A203" s="14"/>
      <c r="B203" s="236"/>
      <c r="C203" s="237"/>
      <c r="D203" s="227" t="s">
        <v>143</v>
      </c>
      <c r="E203" s="238" t="s">
        <v>19</v>
      </c>
      <c r="F203" s="239" t="s">
        <v>576</v>
      </c>
      <c r="G203" s="237"/>
      <c r="H203" s="240">
        <v>17</v>
      </c>
      <c r="I203" s="241"/>
      <c r="J203" s="237"/>
      <c r="K203" s="237"/>
      <c r="L203" s="242"/>
      <c r="M203" s="243"/>
      <c r="N203" s="244"/>
      <c r="O203" s="244"/>
      <c r="P203" s="244"/>
      <c r="Q203" s="244"/>
      <c r="R203" s="244"/>
      <c r="S203" s="244"/>
      <c r="T203" s="245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6" t="s">
        <v>143</v>
      </c>
      <c r="AU203" s="246" t="s">
        <v>83</v>
      </c>
      <c r="AV203" s="14" t="s">
        <v>83</v>
      </c>
      <c r="AW203" s="14" t="s">
        <v>33</v>
      </c>
      <c r="AX203" s="14" t="s">
        <v>72</v>
      </c>
      <c r="AY203" s="246" t="s">
        <v>132</v>
      </c>
    </row>
    <row r="204" s="15" customFormat="1">
      <c r="A204" s="15"/>
      <c r="B204" s="247"/>
      <c r="C204" s="248"/>
      <c r="D204" s="227" t="s">
        <v>143</v>
      </c>
      <c r="E204" s="249" t="s">
        <v>19</v>
      </c>
      <c r="F204" s="250" t="s">
        <v>148</v>
      </c>
      <c r="G204" s="248"/>
      <c r="H204" s="251">
        <v>327</v>
      </c>
      <c r="I204" s="252"/>
      <c r="J204" s="248"/>
      <c r="K204" s="248"/>
      <c r="L204" s="253"/>
      <c r="M204" s="254"/>
      <c r="N204" s="255"/>
      <c r="O204" s="255"/>
      <c r="P204" s="255"/>
      <c r="Q204" s="255"/>
      <c r="R204" s="255"/>
      <c r="S204" s="255"/>
      <c r="T204" s="256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57" t="s">
        <v>143</v>
      </c>
      <c r="AU204" s="257" t="s">
        <v>83</v>
      </c>
      <c r="AV204" s="15" t="s">
        <v>139</v>
      </c>
      <c r="AW204" s="15" t="s">
        <v>33</v>
      </c>
      <c r="AX204" s="15" t="s">
        <v>80</v>
      </c>
      <c r="AY204" s="257" t="s">
        <v>132</v>
      </c>
    </row>
    <row r="205" s="2" customFormat="1" ht="24.15" customHeight="1">
      <c r="A205" s="41"/>
      <c r="B205" s="42"/>
      <c r="C205" s="207" t="s">
        <v>324</v>
      </c>
      <c r="D205" s="207" t="s">
        <v>134</v>
      </c>
      <c r="E205" s="208" t="s">
        <v>577</v>
      </c>
      <c r="F205" s="209" t="s">
        <v>578</v>
      </c>
      <c r="G205" s="210" t="s">
        <v>137</v>
      </c>
      <c r="H205" s="211">
        <v>170</v>
      </c>
      <c r="I205" s="212"/>
      <c r="J205" s="213">
        <f>ROUND(I205*H205,2)</f>
        <v>0</v>
      </c>
      <c r="K205" s="209" t="s">
        <v>138</v>
      </c>
      <c r="L205" s="47"/>
      <c r="M205" s="214" t="s">
        <v>19</v>
      </c>
      <c r="N205" s="215" t="s">
        <v>43</v>
      </c>
      <c r="O205" s="87"/>
      <c r="P205" s="216">
        <f>O205*H205</f>
        <v>0</v>
      </c>
      <c r="Q205" s="216">
        <v>0</v>
      </c>
      <c r="R205" s="216">
        <f>Q205*H205</f>
        <v>0</v>
      </c>
      <c r="S205" s="216">
        <v>0</v>
      </c>
      <c r="T205" s="217">
        <f>S205*H205</f>
        <v>0</v>
      </c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R205" s="218" t="s">
        <v>139</v>
      </c>
      <c r="AT205" s="218" t="s">
        <v>134</v>
      </c>
      <c r="AU205" s="218" t="s">
        <v>83</v>
      </c>
      <c r="AY205" s="20" t="s">
        <v>132</v>
      </c>
      <c r="BE205" s="219">
        <f>IF(N205="základní",J205,0)</f>
        <v>0</v>
      </c>
      <c r="BF205" s="219">
        <f>IF(N205="snížená",J205,0)</f>
        <v>0</v>
      </c>
      <c r="BG205" s="219">
        <f>IF(N205="zákl. přenesená",J205,0)</f>
        <v>0</v>
      </c>
      <c r="BH205" s="219">
        <f>IF(N205="sníž. přenesená",J205,0)</f>
        <v>0</v>
      </c>
      <c r="BI205" s="219">
        <f>IF(N205="nulová",J205,0)</f>
        <v>0</v>
      </c>
      <c r="BJ205" s="20" t="s">
        <v>80</v>
      </c>
      <c r="BK205" s="219">
        <f>ROUND(I205*H205,2)</f>
        <v>0</v>
      </c>
      <c r="BL205" s="20" t="s">
        <v>139</v>
      </c>
      <c r="BM205" s="218" t="s">
        <v>579</v>
      </c>
    </row>
    <row r="206" s="2" customFormat="1">
      <c r="A206" s="41"/>
      <c r="B206" s="42"/>
      <c r="C206" s="43"/>
      <c r="D206" s="220" t="s">
        <v>141</v>
      </c>
      <c r="E206" s="43"/>
      <c r="F206" s="221" t="s">
        <v>580</v>
      </c>
      <c r="G206" s="43"/>
      <c r="H206" s="43"/>
      <c r="I206" s="222"/>
      <c r="J206" s="43"/>
      <c r="K206" s="43"/>
      <c r="L206" s="47"/>
      <c r="M206" s="223"/>
      <c r="N206" s="224"/>
      <c r="O206" s="87"/>
      <c r="P206" s="87"/>
      <c r="Q206" s="87"/>
      <c r="R206" s="87"/>
      <c r="S206" s="87"/>
      <c r="T206" s="88"/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T206" s="20" t="s">
        <v>141</v>
      </c>
      <c r="AU206" s="20" t="s">
        <v>83</v>
      </c>
    </row>
    <row r="207" s="14" customFormat="1">
      <c r="A207" s="14"/>
      <c r="B207" s="236"/>
      <c r="C207" s="237"/>
      <c r="D207" s="227" t="s">
        <v>143</v>
      </c>
      <c r="E207" s="238" t="s">
        <v>19</v>
      </c>
      <c r="F207" s="239" t="s">
        <v>581</v>
      </c>
      <c r="G207" s="237"/>
      <c r="H207" s="240">
        <v>90</v>
      </c>
      <c r="I207" s="241"/>
      <c r="J207" s="237"/>
      <c r="K207" s="237"/>
      <c r="L207" s="242"/>
      <c r="M207" s="243"/>
      <c r="N207" s="244"/>
      <c r="O207" s="244"/>
      <c r="P207" s="244"/>
      <c r="Q207" s="244"/>
      <c r="R207" s="244"/>
      <c r="S207" s="244"/>
      <c r="T207" s="245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6" t="s">
        <v>143</v>
      </c>
      <c r="AU207" s="246" t="s">
        <v>83</v>
      </c>
      <c r="AV207" s="14" t="s">
        <v>83</v>
      </c>
      <c r="AW207" s="14" t="s">
        <v>33</v>
      </c>
      <c r="AX207" s="14" t="s">
        <v>72</v>
      </c>
      <c r="AY207" s="246" t="s">
        <v>132</v>
      </c>
    </row>
    <row r="208" s="14" customFormat="1">
      <c r="A208" s="14"/>
      <c r="B208" s="236"/>
      <c r="C208" s="237"/>
      <c r="D208" s="227" t="s">
        <v>143</v>
      </c>
      <c r="E208" s="238" t="s">
        <v>19</v>
      </c>
      <c r="F208" s="239" t="s">
        <v>582</v>
      </c>
      <c r="G208" s="237"/>
      <c r="H208" s="240">
        <v>80</v>
      </c>
      <c r="I208" s="241"/>
      <c r="J208" s="237"/>
      <c r="K208" s="237"/>
      <c r="L208" s="242"/>
      <c r="M208" s="243"/>
      <c r="N208" s="244"/>
      <c r="O208" s="244"/>
      <c r="P208" s="244"/>
      <c r="Q208" s="244"/>
      <c r="R208" s="244"/>
      <c r="S208" s="244"/>
      <c r="T208" s="245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6" t="s">
        <v>143</v>
      </c>
      <c r="AU208" s="246" t="s">
        <v>83</v>
      </c>
      <c r="AV208" s="14" t="s">
        <v>83</v>
      </c>
      <c r="AW208" s="14" t="s">
        <v>33</v>
      </c>
      <c r="AX208" s="14" t="s">
        <v>72</v>
      </c>
      <c r="AY208" s="246" t="s">
        <v>132</v>
      </c>
    </row>
    <row r="209" s="15" customFormat="1">
      <c r="A209" s="15"/>
      <c r="B209" s="247"/>
      <c r="C209" s="248"/>
      <c r="D209" s="227" t="s">
        <v>143</v>
      </c>
      <c r="E209" s="249" t="s">
        <v>19</v>
      </c>
      <c r="F209" s="250" t="s">
        <v>148</v>
      </c>
      <c r="G209" s="248"/>
      <c r="H209" s="251">
        <v>170</v>
      </c>
      <c r="I209" s="252"/>
      <c r="J209" s="248"/>
      <c r="K209" s="248"/>
      <c r="L209" s="253"/>
      <c r="M209" s="254"/>
      <c r="N209" s="255"/>
      <c r="O209" s="255"/>
      <c r="P209" s="255"/>
      <c r="Q209" s="255"/>
      <c r="R209" s="255"/>
      <c r="S209" s="255"/>
      <c r="T209" s="256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57" t="s">
        <v>143</v>
      </c>
      <c r="AU209" s="257" t="s">
        <v>83</v>
      </c>
      <c r="AV209" s="15" t="s">
        <v>139</v>
      </c>
      <c r="AW209" s="15" t="s">
        <v>33</v>
      </c>
      <c r="AX209" s="15" t="s">
        <v>80</v>
      </c>
      <c r="AY209" s="257" t="s">
        <v>132</v>
      </c>
    </row>
    <row r="210" s="2" customFormat="1" ht="16.5" customHeight="1">
      <c r="A210" s="41"/>
      <c r="B210" s="42"/>
      <c r="C210" s="273" t="s">
        <v>339</v>
      </c>
      <c r="D210" s="273" t="s">
        <v>547</v>
      </c>
      <c r="E210" s="274" t="s">
        <v>583</v>
      </c>
      <c r="F210" s="275" t="s">
        <v>584</v>
      </c>
      <c r="G210" s="276" t="s">
        <v>585</v>
      </c>
      <c r="H210" s="277">
        <v>3.3999999999999999</v>
      </c>
      <c r="I210" s="278"/>
      <c r="J210" s="279">
        <f>ROUND(I210*H210,2)</f>
        <v>0</v>
      </c>
      <c r="K210" s="275" t="s">
        <v>138</v>
      </c>
      <c r="L210" s="280"/>
      <c r="M210" s="281" t="s">
        <v>19</v>
      </c>
      <c r="N210" s="282" t="s">
        <v>43</v>
      </c>
      <c r="O210" s="87"/>
      <c r="P210" s="216">
        <f>O210*H210</f>
        <v>0</v>
      </c>
      <c r="Q210" s="216">
        <v>0.001</v>
      </c>
      <c r="R210" s="216">
        <f>Q210*H210</f>
        <v>0.0033999999999999998</v>
      </c>
      <c r="S210" s="216">
        <v>0</v>
      </c>
      <c r="T210" s="217">
        <f>S210*H210</f>
        <v>0</v>
      </c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R210" s="218" t="s">
        <v>197</v>
      </c>
      <c r="AT210" s="218" t="s">
        <v>547</v>
      </c>
      <c r="AU210" s="218" t="s">
        <v>83</v>
      </c>
      <c r="AY210" s="20" t="s">
        <v>132</v>
      </c>
      <c r="BE210" s="219">
        <f>IF(N210="základní",J210,0)</f>
        <v>0</v>
      </c>
      <c r="BF210" s="219">
        <f>IF(N210="snížená",J210,0)</f>
        <v>0</v>
      </c>
      <c r="BG210" s="219">
        <f>IF(N210="zákl. přenesená",J210,0)</f>
        <v>0</v>
      </c>
      <c r="BH210" s="219">
        <f>IF(N210="sníž. přenesená",J210,0)</f>
        <v>0</v>
      </c>
      <c r="BI210" s="219">
        <f>IF(N210="nulová",J210,0)</f>
        <v>0</v>
      </c>
      <c r="BJ210" s="20" t="s">
        <v>80</v>
      </c>
      <c r="BK210" s="219">
        <f>ROUND(I210*H210,2)</f>
        <v>0</v>
      </c>
      <c r="BL210" s="20" t="s">
        <v>139</v>
      </c>
      <c r="BM210" s="218" t="s">
        <v>586</v>
      </c>
    </row>
    <row r="211" s="14" customFormat="1">
      <c r="A211" s="14"/>
      <c r="B211" s="236"/>
      <c r="C211" s="237"/>
      <c r="D211" s="227" t="s">
        <v>143</v>
      </c>
      <c r="E211" s="237"/>
      <c r="F211" s="239" t="s">
        <v>587</v>
      </c>
      <c r="G211" s="237"/>
      <c r="H211" s="240">
        <v>3.3999999999999999</v>
      </c>
      <c r="I211" s="241"/>
      <c r="J211" s="237"/>
      <c r="K211" s="237"/>
      <c r="L211" s="242"/>
      <c r="M211" s="243"/>
      <c r="N211" s="244"/>
      <c r="O211" s="244"/>
      <c r="P211" s="244"/>
      <c r="Q211" s="244"/>
      <c r="R211" s="244"/>
      <c r="S211" s="244"/>
      <c r="T211" s="245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6" t="s">
        <v>143</v>
      </c>
      <c r="AU211" s="246" t="s">
        <v>83</v>
      </c>
      <c r="AV211" s="14" t="s">
        <v>83</v>
      </c>
      <c r="AW211" s="14" t="s">
        <v>4</v>
      </c>
      <c r="AX211" s="14" t="s">
        <v>80</v>
      </c>
      <c r="AY211" s="246" t="s">
        <v>132</v>
      </c>
    </row>
    <row r="212" s="2" customFormat="1" ht="24.15" customHeight="1">
      <c r="A212" s="41"/>
      <c r="B212" s="42"/>
      <c r="C212" s="207" t="s">
        <v>344</v>
      </c>
      <c r="D212" s="207" t="s">
        <v>134</v>
      </c>
      <c r="E212" s="208" t="s">
        <v>588</v>
      </c>
      <c r="F212" s="209" t="s">
        <v>589</v>
      </c>
      <c r="G212" s="210" t="s">
        <v>137</v>
      </c>
      <c r="H212" s="211">
        <v>170</v>
      </c>
      <c r="I212" s="212"/>
      <c r="J212" s="213">
        <f>ROUND(I212*H212,2)</f>
        <v>0</v>
      </c>
      <c r="K212" s="209" t="s">
        <v>138</v>
      </c>
      <c r="L212" s="47"/>
      <c r="M212" s="214" t="s">
        <v>19</v>
      </c>
      <c r="N212" s="215" t="s">
        <v>43</v>
      </c>
      <c r="O212" s="87"/>
      <c r="P212" s="216">
        <f>O212*H212</f>
        <v>0</v>
      </c>
      <c r="Q212" s="216">
        <v>0</v>
      </c>
      <c r="R212" s="216">
        <f>Q212*H212</f>
        <v>0</v>
      </c>
      <c r="S212" s="216">
        <v>0</v>
      </c>
      <c r="T212" s="217">
        <f>S212*H212</f>
        <v>0</v>
      </c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R212" s="218" t="s">
        <v>139</v>
      </c>
      <c r="AT212" s="218" t="s">
        <v>134</v>
      </c>
      <c r="AU212" s="218" t="s">
        <v>83</v>
      </c>
      <c r="AY212" s="20" t="s">
        <v>132</v>
      </c>
      <c r="BE212" s="219">
        <f>IF(N212="základní",J212,0)</f>
        <v>0</v>
      </c>
      <c r="BF212" s="219">
        <f>IF(N212="snížená",J212,0)</f>
        <v>0</v>
      </c>
      <c r="BG212" s="219">
        <f>IF(N212="zákl. přenesená",J212,0)</f>
        <v>0</v>
      </c>
      <c r="BH212" s="219">
        <f>IF(N212="sníž. přenesená",J212,0)</f>
        <v>0</v>
      </c>
      <c r="BI212" s="219">
        <f>IF(N212="nulová",J212,0)</f>
        <v>0</v>
      </c>
      <c r="BJ212" s="20" t="s">
        <v>80</v>
      </c>
      <c r="BK212" s="219">
        <f>ROUND(I212*H212,2)</f>
        <v>0</v>
      </c>
      <c r="BL212" s="20" t="s">
        <v>139</v>
      </c>
      <c r="BM212" s="218" t="s">
        <v>590</v>
      </c>
    </row>
    <row r="213" s="2" customFormat="1">
      <c r="A213" s="41"/>
      <c r="B213" s="42"/>
      <c r="C213" s="43"/>
      <c r="D213" s="220" t="s">
        <v>141</v>
      </c>
      <c r="E213" s="43"/>
      <c r="F213" s="221" t="s">
        <v>591</v>
      </c>
      <c r="G213" s="43"/>
      <c r="H213" s="43"/>
      <c r="I213" s="222"/>
      <c r="J213" s="43"/>
      <c r="K213" s="43"/>
      <c r="L213" s="47"/>
      <c r="M213" s="223"/>
      <c r="N213" s="224"/>
      <c r="O213" s="87"/>
      <c r="P213" s="87"/>
      <c r="Q213" s="87"/>
      <c r="R213" s="87"/>
      <c r="S213" s="87"/>
      <c r="T213" s="88"/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T213" s="20" t="s">
        <v>141</v>
      </c>
      <c r="AU213" s="20" t="s">
        <v>83</v>
      </c>
    </row>
    <row r="214" s="14" customFormat="1">
      <c r="A214" s="14"/>
      <c r="B214" s="236"/>
      <c r="C214" s="237"/>
      <c r="D214" s="227" t="s">
        <v>143</v>
      </c>
      <c r="E214" s="238" t="s">
        <v>19</v>
      </c>
      <c r="F214" s="239" t="s">
        <v>581</v>
      </c>
      <c r="G214" s="237"/>
      <c r="H214" s="240">
        <v>90</v>
      </c>
      <c r="I214" s="241"/>
      <c r="J214" s="237"/>
      <c r="K214" s="237"/>
      <c r="L214" s="242"/>
      <c r="M214" s="243"/>
      <c r="N214" s="244"/>
      <c r="O214" s="244"/>
      <c r="P214" s="244"/>
      <c r="Q214" s="244"/>
      <c r="R214" s="244"/>
      <c r="S214" s="244"/>
      <c r="T214" s="245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6" t="s">
        <v>143</v>
      </c>
      <c r="AU214" s="246" t="s">
        <v>83</v>
      </c>
      <c r="AV214" s="14" t="s">
        <v>83</v>
      </c>
      <c r="AW214" s="14" t="s">
        <v>33</v>
      </c>
      <c r="AX214" s="14" t="s">
        <v>72</v>
      </c>
      <c r="AY214" s="246" t="s">
        <v>132</v>
      </c>
    </row>
    <row r="215" s="14" customFormat="1">
      <c r="A215" s="14"/>
      <c r="B215" s="236"/>
      <c r="C215" s="237"/>
      <c r="D215" s="227" t="s">
        <v>143</v>
      </c>
      <c r="E215" s="238" t="s">
        <v>19</v>
      </c>
      <c r="F215" s="239" t="s">
        <v>582</v>
      </c>
      <c r="G215" s="237"/>
      <c r="H215" s="240">
        <v>80</v>
      </c>
      <c r="I215" s="241"/>
      <c r="J215" s="237"/>
      <c r="K215" s="237"/>
      <c r="L215" s="242"/>
      <c r="M215" s="243"/>
      <c r="N215" s="244"/>
      <c r="O215" s="244"/>
      <c r="P215" s="244"/>
      <c r="Q215" s="244"/>
      <c r="R215" s="244"/>
      <c r="S215" s="244"/>
      <c r="T215" s="245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6" t="s">
        <v>143</v>
      </c>
      <c r="AU215" s="246" t="s">
        <v>83</v>
      </c>
      <c r="AV215" s="14" t="s">
        <v>83</v>
      </c>
      <c r="AW215" s="14" t="s">
        <v>33</v>
      </c>
      <c r="AX215" s="14" t="s">
        <v>72</v>
      </c>
      <c r="AY215" s="246" t="s">
        <v>132</v>
      </c>
    </row>
    <row r="216" s="15" customFormat="1">
      <c r="A216" s="15"/>
      <c r="B216" s="247"/>
      <c r="C216" s="248"/>
      <c r="D216" s="227" t="s">
        <v>143</v>
      </c>
      <c r="E216" s="249" t="s">
        <v>19</v>
      </c>
      <c r="F216" s="250" t="s">
        <v>148</v>
      </c>
      <c r="G216" s="248"/>
      <c r="H216" s="251">
        <v>170</v>
      </c>
      <c r="I216" s="252"/>
      <c r="J216" s="248"/>
      <c r="K216" s="248"/>
      <c r="L216" s="253"/>
      <c r="M216" s="254"/>
      <c r="N216" s="255"/>
      <c r="O216" s="255"/>
      <c r="P216" s="255"/>
      <c r="Q216" s="255"/>
      <c r="R216" s="255"/>
      <c r="S216" s="255"/>
      <c r="T216" s="256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57" t="s">
        <v>143</v>
      </c>
      <c r="AU216" s="257" t="s">
        <v>83</v>
      </c>
      <c r="AV216" s="15" t="s">
        <v>139</v>
      </c>
      <c r="AW216" s="15" t="s">
        <v>33</v>
      </c>
      <c r="AX216" s="15" t="s">
        <v>80</v>
      </c>
      <c r="AY216" s="257" t="s">
        <v>132</v>
      </c>
    </row>
    <row r="217" s="2" customFormat="1" ht="24.15" customHeight="1">
      <c r="A217" s="41"/>
      <c r="B217" s="42"/>
      <c r="C217" s="207" t="s">
        <v>349</v>
      </c>
      <c r="D217" s="207" t="s">
        <v>134</v>
      </c>
      <c r="E217" s="208" t="s">
        <v>592</v>
      </c>
      <c r="F217" s="209" t="s">
        <v>593</v>
      </c>
      <c r="G217" s="210" t="s">
        <v>137</v>
      </c>
      <c r="H217" s="211">
        <v>170</v>
      </c>
      <c r="I217" s="212"/>
      <c r="J217" s="213">
        <f>ROUND(I217*H217,2)</f>
        <v>0</v>
      </c>
      <c r="K217" s="209" t="s">
        <v>138</v>
      </c>
      <c r="L217" s="47"/>
      <c r="M217" s="214" t="s">
        <v>19</v>
      </c>
      <c r="N217" s="215" t="s">
        <v>43</v>
      </c>
      <c r="O217" s="87"/>
      <c r="P217" s="216">
        <f>O217*H217</f>
        <v>0</v>
      </c>
      <c r="Q217" s="216">
        <v>0</v>
      </c>
      <c r="R217" s="216">
        <f>Q217*H217</f>
        <v>0</v>
      </c>
      <c r="S217" s="216">
        <v>0</v>
      </c>
      <c r="T217" s="217">
        <f>S217*H217</f>
        <v>0</v>
      </c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R217" s="218" t="s">
        <v>139</v>
      </c>
      <c r="AT217" s="218" t="s">
        <v>134</v>
      </c>
      <c r="AU217" s="218" t="s">
        <v>83</v>
      </c>
      <c r="AY217" s="20" t="s">
        <v>132</v>
      </c>
      <c r="BE217" s="219">
        <f>IF(N217="základní",J217,0)</f>
        <v>0</v>
      </c>
      <c r="BF217" s="219">
        <f>IF(N217="snížená",J217,0)</f>
        <v>0</v>
      </c>
      <c r="BG217" s="219">
        <f>IF(N217="zákl. přenesená",J217,0)</f>
        <v>0</v>
      </c>
      <c r="BH217" s="219">
        <f>IF(N217="sníž. přenesená",J217,0)</f>
        <v>0</v>
      </c>
      <c r="BI217" s="219">
        <f>IF(N217="nulová",J217,0)</f>
        <v>0</v>
      </c>
      <c r="BJ217" s="20" t="s">
        <v>80</v>
      </c>
      <c r="BK217" s="219">
        <f>ROUND(I217*H217,2)</f>
        <v>0</v>
      </c>
      <c r="BL217" s="20" t="s">
        <v>139</v>
      </c>
      <c r="BM217" s="218" t="s">
        <v>594</v>
      </c>
    </row>
    <row r="218" s="2" customFormat="1">
      <c r="A218" s="41"/>
      <c r="B218" s="42"/>
      <c r="C218" s="43"/>
      <c r="D218" s="220" t="s">
        <v>141</v>
      </c>
      <c r="E218" s="43"/>
      <c r="F218" s="221" t="s">
        <v>595</v>
      </c>
      <c r="G218" s="43"/>
      <c r="H218" s="43"/>
      <c r="I218" s="222"/>
      <c r="J218" s="43"/>
      <c r="K218" s="43"/>
      <c r="L218" s="47"/>
      <c r="M218" s="223"/>
      <c r="N218" s="224"/>
      <c r="O218" s="87"/>
      <c r="P218" s="87"/>
      <c r="Q218" s="87"/>
      <c r="R218" s="87"/>
      <c r="S218" s="87"/>
      <c r="T218" s="88"/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T218" s="20" t="s">
        <v>141</v>
      </c>
      <c r="AU218" s="20" t="s">
        <v>83</v>
      </c>
    </row>
    <row r="219" s="14" customFormat="1">
      <c r="A219" s="14"/>
      <c r="B219" s="236"/>
      <c r="C219" s="237"/>
      <c r="D219" s="227" t="s">
        <v>143</v>
      </c>
      <c r="E219" s="238" t="s">
        <v>19</v>
      </c>
      <c r="F219" s="239" t="s">
        <v>581</v>
      </c>
      <c r="G219" s="237"/>
      <c r="H219" s="240">
        <v>90</v>
      </c>
      <c r="I219" s="241"/>
      <c r="J219" s="237"/>
      <c r="K219" s="237"/>
      <c r="L219" s="242"/>
      <c r="M219" s="243"/>
      <c r="N219" s="244"/>
      <c r="O219" s="244"/>
      <c r="P219" s="244"/>
      <c r="Q219" s="244"/>
      <c r="R219" s="244"/>
      <c r="S219" s="244"/>
      <c r="T219" s="245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6" t="s">
        <v>143</v>
      </c>
      <c r="AU219" s="246" t="s">
        <v>83</v>
      </c>
      <c r="AV219" s="14" t="s">
        <v>83</v>
      </c>
      <c r="AW219" s="14" t="s">
        <v>33</v>
      </c>
      <c r="AX219" s="14" t="s">
        <v>72</v>
      </c>
      <c r="AY219" s="246" t="s">
        <v>132</v>
      </c>
    </row>
    <row r="220" s="14" customFormat="1">
      <c r="A220" s="14"/>
      <c r="B220" s="236"/>
      <c r="C220" s="237"/>
      <c r="D220" s="227" t="s">
        <v>143</v>
      </c>
      <c r="E220" s="238" t="s">
        <v>19</v>
      </c>
      <c r="F220" s="239" t="s">
        <v>582</v>
      </c>
      <c r="G220" s="237"/>
      <c r="H220" s="240">
        <v>80</v>
      </c>
      <c r="I220" s="241"/>
      <c r="J220" s="237"/>
      <c r="K220" s="237"/>
      <c r="L220" s="242"/>
      <c r="M220" s="243"/>
      <c r="N220" s="244"/>
      <c r="O220" s="244"/>
      <c r="P220" s="244"/>
      <c r="Q220" s="244"/>
      <c r="R220" s="244"/>
      <c r="S220" s="244"/>
      <c r="T220" s="245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6" t="s">
        <v>143</v>
      </c>
      <c r="AU220" s="246" t="s">
        <v>83</v>
      </c>
      <c r="AV220" s="14" t="s">
        <v>83</v>
      </c>
      <c r="AW220" s="14" t="s">
        <v>33</v>
      </c>
      <c r="AX220" s="14" t="s">
        <v>72</v>
      </c>
      <c r="AY220" s="246" t="s">
        <v>132</v>
      </c>
    </row>
    <row r="221" s="15" customFormat="1">
      <c r="A221" s="15"/>
      <c r="B221" s="247"/>
      <c r="C221" s="248"/>
      <c r="D221" s="227" t="s">
        <v>143</v>
      </c>
      <c r="E221" s="249" t="s">
        <v>19</v>
      </c>
      <c r="F221" s="250" t="s">
        <v>148</v>
      </c>
      <c r="G221" s="248"/>
      <c r="H221" s="251">
        <v>170</v>
      </c>
      <c r="I221" s="252"/>
      <c r="J221" s="248"/>
      <c r="K221" s="248"/>
      <c r="L221" s="253"/>
      <c r="M221" s="254"/>
      <c r="N221" s="255"/>
      <c r="O221" s="255"/>
      <c r="P221" s="255"/>
      <c r="Q221" s="255"/>
      <c r="R221" s="255"/>
      <c r="S221" s="255"/>
      <c r="T221" s="256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57" t="s">
        <v>143</v>
      </c>
      <c r="AU221" s="257" t="s">
        <v>83</v>
      </c>
      <c r="AV221" s="15" t="s">
        <v>139</v>
      </c>
      <c r="AW221" s="15" t="s">
        <v>33</v>
      </c>
      <c r="AX221" s="15" t="s">
        <v>80</v>
      </c>
      <c r="AY221" s="257" t="s">
        <v>132</v>
      </c>
    </row>
    <row r="222" s="12" customFormat="1" ht="22.8" customHeight="1">
      <c r="A222" s="12"/>
      <c r="B222" s="191"/>
      <c r="C222" s="192"/>
      <c r="D222" s="193" t="s">
        <v>71</v>
      </c>
      <c r="E222" s="205" t="s">
        <v>174</v>
      </c>
      <c r="F222" s="205" t="s">
        <v>175</v>
      </c>
      <c r="G222" s="192"/>
      <c r="H222" s="192"/>
      <c r="I222" s="195"/>
      <c r="J222" s="206">
        <f>BK222</f>
        <v>0</v>
      </c>
      <c r="K222" s="192"/>
      <c r="L222" s="197"/>
      <c r="M222" s="198"/>
      <c r="N222" s="199"/>
      <c r="O222" s="199"/>
      <c r="P222" s="200">
        <f>SUM(P223:P291)</f>
        <v>0</v>
      </c>
      <c r="Q222" s="199"/>
      <c r="R222" s="200">
        <f>SUM(R223:R291)</f>
        <v>9.5039999999999996</v>
      </c>
      <c r="S222" s="199"/>
      <c r="T222" s="201">
        <f>SUM(T223:T291)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02" t="s">
        <v>80</v>
      </c>
      <c r="AT222" s="203" t="s">
        <v>71</v>
      </c>
      <c r="AU222" s="203" t="s">
        <v>80</v>
      </c>
      <c r="AY222" s="202" t="s">
        <v>132</v>
      </c>
      <c r="BK222" s="204">
        <f>SUM(BK223:BK291)</f>
        <v>0</v>
      </c>
    </row>
    <row r="223" s="2" customFormat="1" ht="21.75" customHeight="1">
      <c r="A223" s="41"/>
      <c r="B223" s="42"/>
      <c r="C223" s="207" t="s">
        <v>354</v>
      </c>
      <c r="D223" s="207" t="s">
        <v>134</v>
      </c>
      <c r="E223" s="208" t="s">
        <v>596</v>
      </c>
      <c r="F223" s="209" t="s">
        <v>597</v>
      </c>
      <c r="G223" s="210" t="s">
        <v>137</v>
      </c>
      <c r="H223" s="211">
        <v>20</v>
      </c>
      <c r="I223" s="212"/>
      <c r="J223" s="213">
        <f>ROUND(I223*H223,2)</f>
        <v>0</v>
      </c>
      <c r="K223" s="209" t="s">
        <v>138</v>
      </c>
      <c r="L223" s="47"/>
      <c r="M223" s="214" t="s">
        <v>19</v>
      </c>
      <c r="N223" s="215" t="s">
        <v>43</v>
      </c>
      <c r="O223" s="87"/>
      <c r="P223" s="216">
        <f>O223*H223</f>
        <v>0</v>
      </c>
      <c r="Q223" s="216">
        <v>0</v>
      </c>
      <c r="R223" s="216">
        <f>Q223*H223</f>
        <v>0</v>
      </c>
      <c r="S223" s="216">
        <v>0</v>
      </c>
      <c r="T223" s="217">
        <f>S223*H223</f>
        <v>0</v>
      </c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R223" s="218" t="s">
        <v>139</v>
      </c>
      <c r="AT223" s="218" t="s">
        <v>134</v>
      </c>
      <c r="AU223" s="218" t="s">
        <v>83</v>
      </c>
      <c r="AY223" s="20" t="s">
        <v>132</v>
      </c>
      <c r="BE223" s="219">
        <f>IF(N223="základní",J223,0)</f>
        <v>0</v>
      </c>
      <c r="BF223" s="219">
        <f>IF(N223="snížená",J223,0)</f>
        <v>0</v>
      </c>
      <c r="BG223" s="219">
        <f>IF(N223="zákl. přenesená",J223,0)</f>
        <v>0</v>
      </c>
      <c r="BH223" s="219">
        <f>IF(N223="sníž. přenesená",J223,0)</f>
        <v>0</v>
      </c>
      <c r="BI223" s="219">
        <f>IF(N223="nulová",J223,0)</f>
        <v>0</v>
      </c>
      <c r="BJ223" s="20" t="s">
        <v>80</v>
      </c>
      <c r="BK223" s="219">
        <f>ROUND(I223*H223,2)</f>
        <v>0</v>
      </c>
      <c r="BL223" s="20" t="s">
        <v>139</v>
      </c>
      <c r="BM223" s="218" t="s">
        <v>598</v>
      </c>
    </row>
    <row r="224" s="2" customFormat="1">
      <c r="A224" s="41"/>
      <c r="B224" s="42"/>
      <c r="C224" s="43"/>
      <c r="D224" s="220" t="s">
        <v>141</v>
      </c>
      <c r="E224" s="43"/>
      <c r="F224" s="221" t="s">
        <v>599</v>
      </c>
      <c r="G224" s="43"/>
      <c r="H224" s="43"/>
      <c r="I224" s="222"/>
      <c r="J224" s="43"/>
      <c r="K224" s="43"/>
      <c r="L224" s="47"/>
      <c r="M224" s="223"/>
      <c r="N224" s="224"/>
      <c r="O224" s="87"/>
      <c r="P224" s="87"/>
      <c r="Q224" s="87"/>
      <c r="R224" s="87"/>
      <c r="S224" s="87"/>
      <c r="T224" s="88"/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T224" s="20" t="s">
        <v>141</v>
      </c>
      <c r="AU224" s="20" t="s">
        <v>83</v>
      </c>
    </row>
    <row r="225" s="13" customFormat="1">
      <c r="A225" s="13"/>
      <c r="B225" s="225"/>
      <c r="C225" s="226"/>
      <c r="D225" s="227" t="s">
        <v>143</v>
      </c>
      <c r="E225" s="228" t="s">
        <v>19</v>
      </c>
      <c r="F225" s="229" t="s">
        <v>600</v>
      </c>
      <c r="G225" s="226"/>
      <c r="H225" s="228" t="s">
        <v>19</v>
      </c>
      <c r="I225" s="230"/>
      <c r="J225" s="226"/>
      <c r="K225" s="226"/>
      <c r="L225" s="231"/>
      <c r="M225" s="232"/>
      <c r="N225" s="233"/>
      <c r="O225" s="233"/>
      <c r="P225" s="233"/>
      <c r="Q225" s="233"/>
      <c r="R225" s="233"/>
      <c r="S225" s="233"/>
      <c r="T225" s="234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5" t="s">
        <v>143</v>
      </c>
      <c r="AU225" s="235" t="s">
        <v>83</v>
      </c>
      <c r="AV225" s="13" t="s">
        <v>80</v>
      </c>
      <c r="AW225" s="13" t="s">
        <v>33</v>
      </c>
      <c r="AX225" s="13" t="s">
        <v>72</v>
      </c>
      <c r="AY225" s="235" t="s">
        <v>132</v>
      </c>
    </row>
    <row r="226" s="14" customFormat="1">
      <c r="A226" s="14"/>
      <c r="B226" s="236"/>
      <c r="C226" s="237"/>
      <c r="D226" s="227" t="s">
        <v>143</v>
      </c>
      <c r="E226" s="238" t="s">
        <v>19</v>
      </c>
      <c r="F226" s="239" t="s">
        <v>601</v>
      </c>
      <c r="G226" s="237"/>
      <c r="H226" s="240">
        <v>20</v>
      </c>
      <c r="I226" s="241"/>
      <c r="J226" s="237"/>
      <c r="K226" s="237"/>
      <c r="L226" s="242"/>
      <c r="M226" s="243"/>
      <c r="N226" s="244"/>
      <c r="O226" s="244"/>
      <c r="P226" s="244"/>
      <c r="Q226" s="244"/>
      <c r="R226" s="244"/>
      <c r="S226" s="244"/>
      <c r="T226" s="245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6" t="s">
        <v>143</v>
      </c>
      <c r="AU226" s="246" t="s">
        <v>83</v>
      </c>
      <c r="AV226" s="14" t="s">
        <v>83</v>
      </c>
      <c r="AW226" s="14" t="s">
        <v>33</v>
      </c>
      <c r="AX226" s="14" t="s">
        <v>80</v>
      </c>
      <c r="AY226" s="246" t="s">
        <v>132</v>
      </c>
    </row>
    <row r="227" s="2" customFormat="1" ht="21.75" customHeight="1">
      <c r="A227" s="41"/>
      <c r="B227" s="42"/>
      <c r="C227" s="207" t="s">
        <v>359</v>
      </c>
      <c r="D227" s="207" t="s">
        <v>134</v>
      </c>
      <c r="E227" s="208" t="s">
        <v>602</v>
      </c>
      <c r="F227" s="209" t="s">
        <v>603</v>
      </c>
      <c r="G227" s="210" t="s">
        <v>137</v>
      </c>
      <c r="H227" s="211">
        <v>12</v>
      </c>
      <c r="I227" s="212"/>
      <c r="J227" s="213">
        <f>ROUND(I227*H227,2)</f>
        <v>0</v>
      </c>
      <c r="K227" s="209" t="s">
        <v>138</v>
      </c>
      <c r="L227" s="47"/>
      <c r="M227" s="214" t="s">
        <v>19</v>
      </c>
      <c r="N227" s="215" t="s">
        <v>43</v>
      </c>
      <c r="O227" s="87"/>
      <c r="P227" s="216">
        <f>O227*H227</f>
        <v>0</v>
      </c>
      <c r="Q227" s="216">
        <v>0</v>
      </c>
      <c r="R227" s="216">
        <f>Q227*H227</f>
        <v>0</v>
      </c>
      <c r="S227" s="216">
        <v>0</v>
      </c>
      <c r="T227" s="217">
        <f>S227*H227</f>
        <v>0</v>
      </c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R227" s="218" t="s">
        <v>139</v>
      </c>
      <c r="AT227" s="218" t="s">
        <v>134</v>
      </c>
      <c r="AU227" s="218" t="s">
        <v>83</v>
      </c>
      <c r="AY227" s="20" t="s">
        <v>132</v>
      </c>
      <c r="BE227" s="219">
        <f>IF(N227="základní",J227,0)</f>
        <v>0</v>
      </c>
      <c r="BF227" s="219">
        <f>IF(N227="snížená",J227,0)</f>
        <v>0</v>
      </c>
      <c r="BG227" s="219">
        <f>IF(N227="zákl. přenesená",J227,0)</f>
        <v>0</v>
      </c>
      <c r="BH227" s="219">
        <f>IF(N227="sníž. přenesená",J227,0)</f>
        <v>0</v>
      </c>
      <c r="BI227" s="219">
        <f>IF(N227="nulová",J227,0)</f>
        <v>0</v>
      </c>
      <c r="BJ227" s="20" t="s">
        <v>80</v>
      </c>
      <c r="BK227" s="219">
        <f>ROUND(I227*H227,2)</f>
        <v>0</v>
      </c>
      <c r="BL227" s="20" t="s">
        <v>139</v>
      </c>
      <c r="BM227" s="218" t="s">
        <v>604</v>
      </c>
    </row>
    <row r="228" s="2" customFormat="1">
      <c r="A228" s="41"/>
      <c r="B228" s="42"/>
      <c r="C228" s="43"/>
      <c r="D228" s="220" t="s">
        <v>141</v>
      </c>
      <c r="E228" s="43"/>
      <c r="F228" s="221" t="s">
        <v>605</v>
      </c>
      <c r="G228" s="43"/>
      <c r="H228" s="43"/>
      <c r="I228" s="222"/>
      <c r="J228" s="43"/>
      <c r="K228" s="43"/>
      <c r="L228" s="47"/>
      <c r="M228" s="223"/>
      <c r="N228" s="224"/>
      <c r="O228" s="87"/>
      <c r="P228" s="87"/>
      <c r="Q228" s="87"/>
      <c r="R228" s="87"/>
      <c r="S228" s="87"/>
      <c r="T228" s="88"/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T228" s="20" t="s">
        <v>141</v>
      </c>
      <c r="AU228" s="20" t="s">
        <v>83</v>
      </c>
    </row>
    <row r="229" s="13" customFormat="1">
      <c r="A229" s="13"/>
      <c r="B229" s="225"/>
      <c r="C229" s="226"/>
      <c r="D229" s="227" t="s">
        <v>143</v>
      </c>
      <c r="E229" s="228" t="s">
        <v>19</v>
      </c>
      <c r="F229" s="229" t="s">
        <v>600</v>
      </c>
      <c r="G229" s="226"/>
      <c r="H229" s="228" t="s">
        <v>19</v>
      </c>
      <c r="I229" s="230"/>
      <c r="J229" s="226"/>
      <c r="K229" s="226"/>
      <c r="L229" s="231"/>
      <c r="M229" s="232"/>
      <c r="N229" s="233"/>
      <c r="O229" s="233"/>
      <c r="P229" s="233"/>
      <c r="Q229" s="233"/>
      <c r="R229" s="233"/>
      <c r="S229" s="233"/>
      <c r="T229" s="234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5" t="s">
        <v>143</v>
      </c>
      <c r="AU229" s="235" t="s">
        <v>83</v>
      </c>
      <c r="AV229" s="13" t="s">
        <v>80</v>
      </c>
      <c r="AW229" s="13" t="s">
        <v>33</v>
      </c>
      <c r="AX229" s="13" t="s">
        <v>72</v>
      </c>
      <c r="AY229" s="235" t="s">
        <v>132</v>
      </c>
    </row>
    <row r="230" s="14" customFormat="1">
      <c r="A230" s="14"/>
      <c r="B230" s="236"/>
      <c r="C230" s="237"/>
      <c r="D230" s="227" t="s">
        <v>143</v>
      </c>
      <c r="E230" s="238" t="s">
        <v>19</v>
      </c>
      <c r="F230" s="239" t="s">
        <v>606</v>
      </c>
      <c r="G230" s="237"/>
      <c r="H230" s="240">
        <v>12</v>
      </c>
      <c r="I230" s="241"/>
      <c r="J230" s="237"/>
      <c r="K230" s="237"/>
      <c r="L230" s="242"/>
      <c r="M230" s="243"/>
      <c r="N230" s="244"/>
      <c r="O230" s="244"/>
      <c r="P230" s="244"/>
      <c r="Q230" s="244"/>
      <c r="R230" s="244"/>
      <c r="S230" s="244"/>
      <c r="T230" s="245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6" t="s">
        <v>143</v>
      </c>
      <c r="AU230" s="246" t="s">
        <v>83</v>
      </c>
      <c r="AV230" s="14" t="s">
        <v>83</v>
      </c>
      <c r="AW230" s="14" t="s">
        <v>33</v>
      </c>
      <c r="AX230" s="14" t="s">
        <v>80</v>
      </c>
      <c r="AY230" s="246" t="s">
        <v>132</v>
      </c>
    </row>
    <row r="231" s="2" customFormat="1" ht="21.75" customHeight="1">
      <c r="A231" s="41"/>
      <c r="B231" s="42"/>
      <c r="C231" s="207" t="s">
        <v>364</v>
      </c>
      <c r="D231" s="207" t="s">
        <v>134</v>
      </c>
      <c r="E231" s="208" t="s">
        <v>607</v>
      </c>
      <c r="F231" s="209" t="s">
        <v>608</v>
      </c>
      <c r="G231" s="210" t="s">
        <v>137</v>
      </c>
      <c r="H231" s="211">
        <v>517</v>
      </c>
      <c r="I231" s="212"/>
      <c r="J231" s="213">
        <f>ROUND(I231*H231,2)</f>
        <v>0</v>
      </c>
      <c r="K231" s="209" t="s">
        <v>138</v>
      </c>
      <c r="L231" s="47"/>
      <c r="M231" s="214" t="s">
        <v>19</v>
      </c>
      <c r="N231" s="215" t="s">
        <v>43</v>
      </c>
      <c r="O231" s="87"/>
      <c r="P231" s="216">
        <f>O231*H231</f>
        <v>0</v>
      </c>
      <c r="Q231" s="216">
        <v>0</v>
      </c>
      <c r="R231" s="216">
        <f>Q231*H231</f>
        <v>0</v>
      </c>
      <c r="S231" s="216">
        <v>0</v>
      </c>
      <c r="T231" s="217">
        <f>S231*H231</f>
        <v>0</v>
      </c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R231" s="218" t="s">
        <v>139</v>
      </c>
      <c r="AT231" s="218" t="s">
        <v>134</v>
      </c>
      <c r="AU231" s="218" t="s">
        <v>83</v>
      </c>
      <c r="AY231" s="20" t="s">
        <v>132</v>
      </c>
      <c r="BE231" s="219">
        <f>IF(N231="základní",J231,0)</f>
        <v>0</v>
      </c>
      <c r="BF231" s="219">
        <f>IF(N231="snížená",J231,0)</f>
        <v>0</v>
      </c>
      <c r="BG231" s="219">
        <f>IF(N231="zákl. přenesená",J231,0)</f>
        <v>0</v>
      </c>
      <c r="BH231" s="219">
        <f>IF(N231="sníž. přenesená",J231,0)</f>
        <v>0</v>
      </c>
      <c r="BI231" s="219">
        <f>IF(N231="nulová",J231,0)</f>
        <v>0</v>
      </c>
      <c r="BJ231" s="20" t="s">
        <v>80</v>
      </c>
      <c r="BK231" s="219">
        <f>ROUND(I231*H231,2)</f>
        <v>0</v>
      </c>
      <c r="BL231" s="20" t="s">
        <v>139</v>
      </c>
      <c r="BM231" s="218" t="s">
        <v>609</v>
      </c>
    </row>
    <row r="232" s="2" customFormat="1">
      <c r="A232" s="41"/>
      <c r="B232" s="42"/>
      <c r="C232" s="43"/>
      <c r="D232" s="220" t="s">
        <v>141</v>
      </c>
      <c r="E232" s="43"/>
      <c r="F232" s="221" t="s">
        <v>610</v>
      </c>
      <c r="G232" s="43"/>
      <c r="H232" s="43"/>
      <c r="I232" s="222"/>
      <c r="J232" s="43"/>
      <c r="K232" s="43"/>
      <c r="L232" s="47"/>
      <c r="M232" s="223"/>
      <c r="N232" s="224"/>
      <c r="O232" s="87"/>
      <c r="P232" s="87"/>
      <c r="Q232" s="87"/>
      <c r="R232" s="87"/>
      <c r="S232" s="87"/>
      <c r="T232" s="88"/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T232" s="20" t="s">
        <v>141</v>
      </c>
      <c r="AU232" s="20" t="s">
        <v>83</v>
      </c>
    </row>
    <row r="233" s="13" customFormat="1">
      <c r="A233" s="13"/>
      <c r="B233" s="225"/>
      <c r="C233" s="226"/>
      <c r="D233" s="227" t="s">
        <v>143</v>
      </c>
      <c r="E233" s="228" t="s">
        <v>19</v>
      </c>
      <c r="F233" s="229" t="s">
        <v>155</v>
      </c>
      <c r="G233" s="226"/>
      <c r="H233" s="228" t="s">
        <v>19</v>
      </c>
      <c r="I233" s="230"/>
      <c r="J233" s="226"/>
      <c r="K233" s="226"/>
      <c r="L233" s="231"/>
      <c r="M233" s="232"/>
      <c r="N233" s="233"/>
      <c r="O233" s="233"/>
      <c r="P233" s="233"/>
      <c r="Q233" s="233"/>
      <c r="R233" s="233"/>
      <c r="S233" s="233"/>
      <c r="T233" s="234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5" t="s">
        <v>143</v>
      </c>
      <c r="AU233" s="235" t="s">
        <v>83</v>
      </c>
      <c r="AV233" s="13" t="s">
        <v>80</v>
      </c>
      <c r="AW233" s="13" t="s">
        <v>33</v>
      </c>
      <c r="AX233" s="13" t="s">
        <v>72</v>
      </c>
      <c r="AY233" s="235" t="s">
        <v>132</v>
      </c>
    </row>
    <row r="234" s="14" customFormat="1">
      <c r="A234" s="14"/>
      <c r="B234" s="236"/>
      <c r="C234" s="237"/>
      <c r="D234" s="227" t="s">
        <v>143</v>
      </c>
      <c r="E234" s="238" t="s">
        <v>19</v>
      </c>
      <c r="F234" s="239" t="s">
        <v>611</v>
      </c>
      <c r="G234" s="237"/>
      <c r="H234" s="240">
        <v>500</v>
      </c>
      <c r="I234" s="241"/>
      <c r="J234" s="237"/>
      <c r="K234" s="237"/>
      <c r="L234" s="242"/>
      <c r="M234" s="243"/>
      <c r="N234" s="244"/>
      <c r="O234" s="244"/>
      <c r="P234" s="244"/>
      <c r="Q234" s="244"/>
      <c r="R234" s="244"/>
      <c r="S234" s="244"/>
      <c r="T234" s="245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6" t="s">
        <v>143</v>
      </c>
      <c r="AU234" s="246" t="s">
        <v>83</v>
      </c>
      <c r="AV234" s="14" t="s">
        <v>83</v>
      </c>
      <c r="AW234" s="14" t="s">
        <v>33</v>
      </c>
      <c r="AX234" s="14" t="s">
        <v>72</v>
      </c>
      <c r="AY234" s="246" t="s">
        <v>132</v>
      </c>
    </row>
    <row r="235" s="13" customFormat="1">
      <c r="A235" s="13"/>
      <c r="B235" s="225"/>
      <c r="C235" s="226"/>
      <c r="D235" s="227" t="s">
        <v>143</v>
      </c>
      <c r="E235" s="228" t="s">
        <v>19</v>
      </c>
      <c r="F235" s="229" t="s">
        <v>612</v>
      </c>
      <c r="G235" s="226"/>
      <c r="H235" s="228" t="s">
        <v>19</v>
      </c>
      <c r="I235" s="230"/>
      <c r="J235" s="226"/>
      <c r="K235" s="226"/>
      <c r="L235" s="231"/>
      <c r="M235" s="232"/>
      <c r="N235" s="233"/>
      <c r="O235" s="233"/>
      <c r="P235" s="233"/>
      <c r="Q235" s="233"/>
      <c r="R235" s="233"/>
      <c r="S235" s="233"/>
      <c r="T235" s="234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5" t="s">
        <v>143</v>
      </c>
      <c r="AU235" s="235" t="s">
        <v>83</v>
      </c>
      <c r="AV235" s="13" t="s">
        <v>80</v>
      </c>
      <c r="AW235" s="13" t="s">
        <v>33</v>
      </c>
      <c r="AX235" s="13" t="s">
        <v>72</v>
      </c>
      <c r="AY235" s="235" t="s">
        <v>132</v>
      </c>
    </row>
    <row r="236" s="14" customFormat="1">
      <c r="A236" s="14"/>
      <c r="B236" s="236"/>
      <c r="C236" s="237"/>
      <c r="D236" s="227" t="s">
        <v>143</v>
      </c>
      <c r="E236" s="238" t="s">
        <v>19</v>
      </c>
      <c r="F236" s="239" t="s">
        <v>613</v>
      </c>
      <c r="G236" s="237"/>
      <c r="H236" s="240">
        <v>17</v>
      </c>
      <c r="I236" s="241"/>
      <c r="J236" s="237"/>
      <c r="K236" s="237"/>
      <c r="L236" s="242"/>
      <c r="M236" s="243"/>
      <c r="N236" s="244"/>
      <c r="O236" s="244"/>
      <c r="P236" s="244"/>
      <c r="Q236" s="244"/>
      <c r="R236" s="244"/>
      <c r="S236" s="244"/>
      <c r="T236" s="245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6" t="s">
        <v>143</v>
      </c>
      <c r="AU236" s="246" t="s">
        <v>83</v>
      </c>
      <c r="AV236" s="14" t="s">
        <v>83</v>
      </c>
      <c r="AW236" s="14" t="s">
        <v>33</v>
      </c>
      <c r="AX236" s="14" t="s">
        <v>72</v>
      </c>
      <c r="AY236" s="246" t="s">
        <v>132</v>
      </c>
    </row>
    <row r="237" s="15" customFormat="1">
      <c r="A237" s="15"/>
      <c r="B237" s="247"/>
      <c r="C237" s="248"/>
      <c r="D237" s="227" t="s">
        <v>143</v>
      </c>
      <c r="E237" s="249" t="s">
        <v>19</v>
      </c>
      <c r="F237" s="250" t="s">
        <v>148</v>
      </c>
      <c r="G237" s="248"/>
      <c r="H237" s="251">
        <v>517</v>
      </c>
      <c r="I237" s="252"/>
      <c r="J237" s="248"/>
      <c r="K237" s="248"/>
      <c r="L237" s="253"/>
      <c r="M237" s="254"/>
      <c r="N237" s="255"/>
      <c r="O237" s="255"/>
      <c r="P237" s="255"/>
      <c r="Q237" s="255"/>
      <c r="R237" s="255"/>
      <c r="S237" s="255"/>
      <c r="T237" s="256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57" t="s">
        <v>143</v>
      </c>
      <c r="AU237" s="257" t="s">
        <v>83</v>
      </c>
      <c r="AV237" s="15" t="s">
        <v>139</v>
      </c>
      <c r="AW237" s="15" t="s">
        <v>33</v>
      </c>
      <c r="AX237" s="15" t="s">
        <v>80</v>
      </c>
      <c r="AY237" s="257" t="s">
        <v>132</v>
      </c>
    </row>
    <row r="238" s="2" customFormat="1" ht="24.15" customHeight="1">
      <c r="A238" s="41"/>
      <c r="B238" s="42"/>
      <c r="C238" s="207" t="s">
        <v>369</v>
      </c>
      <c r="D238" s="207" t="s">
        <v>134</v>
      </c>
      <c r="E238" s="208" t="s">
        <v>614</v>
      </c>
      <c r="F238" s="209" t="s">
        <v>615</v>
      </c>
      <c r="G238" s="210" t="s">
        <v>137</v>
      </c>
      <c r="H238" s="211">
        <v>247</v>
      </c>
      <c r="I238" s="212"/>
      <c r="J238" s="213">
        <f>ROUND(I238*H238,2)</f>
        <v>0</v>
      </c>
      <c r="K238" s="209" t="s">
        <v>138</v>
      </c>
      <c r="L238" s="47"/>
      <c r="M238" s="214" t="s">
        <v>19</v>
      </c>
      <c r="N238" s="215" t="s">
        <v>43</v>
      </c>
      <c r="O238" s="87"/>
      <c r="P238" s="216">
        <f>O238*H238</f>
        <v>0</v>
      </c>
      <c r="Q238" s="216">
        <v>0</v>
      </c>
      <c r="R238" s="216">
        <f>Q238*H238</f>
        <v>0</v>
      </c>
      <c r="S238" s="216">
        <v>0</v>
      </c>
      <c r="T238" s="217">
        <f>S238*H238</f>
        <v>0</v>
      </c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R238" s="218" t="s">
        <v>139</v>
      </c>
      <c r="AT238" s="218" t="s">
        <v>134</v>
      </c>
      <c r="AU238" s="218" t="s">
        <v>83</v>
      </c>
      <c r="AY238" s="20" t="s">
        <v>132</v>
      </c>
      <c r="BE238" s="219">
        <f>IF(N238="základní",J238,0)</f>
        <v>0</v>
      </c>
      <c r="BF238" s="219">
        <f>IF(N238="snížená",J238,0)</f>
        <v>0</v>
      </c>
      <c r="BG238" s="219">
        <f>IF(N238="zákl. přenesená",J238,0)</f>
        <v>0</v>
      </c>
      <c r="BH238" s="219">
        <f>IF(N238="sníž. přenesená",J238,0)</f>
        <v>0</v>
      </c>
      <c r="BI238" s="219">
        <f>IF(N238="nulová",J238,0)</f>
        <v>0</v>
      </c>
      <c r="BJ238" s="20" t="s">
        <v>80</v>
      </c>
      <c r="BK238" s="219">
        <f>ROUND(I238*H238,2)</f>
        <v>0</v>
      </c>
      <c r="BL238" s="20" t="s">
        <v>139</v>
      </c>
      <c r="BM238" s="218" t="s">
        <v>616</v>
      </c>
    </row>
    <row r="239" s="2" customFormat="1">
      <c r="A239" s="41"/>
      <c r="B239" s="42"/>
      <c r="C239" s="43"/>
      <c r="D239" s="220" t="s">
        <v>141</v>
      </c>
      <c r="E239" s="43"/>
      <c r="F239" s="221" t="s">
        <v>617</v>
      </c>
      <c r="G239" s="43"/>
      <c r="H239" s="43"/>
      <c r="I239" s="222"/>
      <c r="J239" s="43"/>
      <c r="K239" s="43"/>
      <c r="L239" s="47"/>
      <c r="M239" s="223"/>
      <c r="N239" s="224"/>
      <c r="O239" s="87"/>
      <c r="P239" s="87"/>
      <c r="Q239" s="87"/>
      <c r="R239" s="87"/>
      <c r="S239" s="87"/>
      <c r="T239" s="88"/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T239" s="20" t="s">
        <v>141</v>
      </c>
      <c r="AU239" s="20" t="s">
        <v>83</v>
      </c>
    </row>
    <row r="240" s="13" customFormat="1">
      <c r="A240" s="13"/>
      <c r="B240" s="225"/>
      <c r="C240" s="226"/>
      <c r="D240" s="227" t="s">
        <v>143</v>
      </c>
      <c r="E240" s="228" t="s">
        <v>19</v>
      </c>
      <c r="F240" s="229" t="s">
        <v>155</v>
      </c>
      <c r="G240" s="226"/>
      <c r="H240" s="228" t="s">
        <v>19</v>
      </c>
      <c r="I240" s="230"/>
      <c r="J240" s="226"/>
      <c r="K240" s="226"/>
      <c r="L240" s="231"/>
      <c r="M240" s="232"/>
      <c r="N240" s="233"/>
      <c r="O240" s="233"/>
      <c r="P240" s="233"/>
      <c r="Q240" s="233"/>
      <c r="R240" s="233"/>
      <c r="S240" s="233"/>
      <c r="T240" s="234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5" t="s">
        <v>143</v>
      </c>
      <c r="AU240" s="235" t="s">
        <v>83</v>
      </c>
      <c r="AV240" s="13" t="s">
        <v>80</v>
      </c>
      <c r="AW240" s="13" t="s">
        <v>33</v>
      </c>
      <c r="AX240" s="13" t="s">
        <v>72</v>
      </c>
      <c r="AY240" s="235" t="s">
        <v>132</v>
      </c>
    </row>
    <row r="241" s="14" customFormat="1">
      <c r="A241" s="14"/>
      <c r="B241" s="236"/>
      <c r="C241" s="237"/>
      <c r="D241" s="227" t="s">
        <v>143</v>
      </c>
      <c r="E241" s="238" t="s">
        <v>19</v>
      </c>
      <c r="F241" s="239" t="s">
        <v>618</v>
      </c>
      <c r="G241" s="237"/>
      <c r="H241" s="240">
        <v>230</v>
      </c>
      <c r="I241" s="241"/>
      <c r="J241" s="237"/>
      <c r="K241" s="237"/>
      <c r="L241" s="242"/>
      <c r="M241" s="243"/>
      <c r="N241" s="244"/>
      <c r="O241" s="244"/>
      <c r="P241" s="244"/>
      <c r="Q241" s="244"/>
      <c r="R241" s="244"/>
      <c r="S241" s="244"/>
      <c r="T241" s="245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6" t="s">
        <v>143</v>
      </c>
      <c r="AU241" s="246" t="s">
        <v>83</v>
      </c>
      <c r="AV241" s="14" t="s">
        <v>83</v>
      </c>
      <c r="AW241" s="14" t="s">
        <v>33</v>
      </c>
      <c r="AX241" s="14" t="s">
        <v>72</v>
      </c>
      <c r="AY241" s="246" t="s">
        <v>132</v>
      </c>
    </row>
    <row r="242" s="13" customFormat="1">
      <c r="A242" s="13"/>
      <c r="B242" s="225"/>
      <c r="C242" s="226"/>
      <c r="D242" s="227" t="s">
        <v>143</v>
      </c>
      <c r="E242" s="228" t="s">
        <v>19</v>
      </c>
      <c r="F242" s="229" t="s">
        <v>612</v>
      </c>
      <c r="G242" s="226"/>
      <c r="H242" s="228" t="s">
        <v>19</v>
      </c>
      <c r="I242" s="230"/>
      <c r="J242" s="226"/>
      <c r="K242" s="226"/>
      <c r="L242" s="231"/>
      <c r="M242" s="232"/>
      <c r="N242" s="233"/>
      <c r="O242" s="233"/>
      <c r="P242" s="233"/>
      <c r="Q242" s="233"/>
      <c r="R242" s="233"/>
      <c r="S242" s="233"/>
      <c r="T242" s="234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5" t="s">
        <v>143</v>
      </c>
      <c r="AU242" s="235" t="s">
        <v>83</v>
      </c>
      <c r="AV242" s="13" t="s">
        <v>80</v>
      </c>
      <c r="AW242" s="13" t="s">
        <v>33</v>
      </c>
      <c r="AX242" s="13" t="s">
        <v>72</v>
      </c>
      <c r="AY242" s="235" t="s">
        <v>132</v>
      </c>
    </row>
    <row r="243" s="14" customFormat="1">
      <c r="A243" s="14"/>
      <c r="B243" s="236"/>
      <c r="C243" s="237"/>
      <c r="D243" s="227" t="s">
        <v>143</v>
      </c>
      <c r="E243" s="238" t="s">
        <v>19</v>
      </c>
      <c r="F243" s="239" t="s">
        <v>613</v>
      </c>
      <c r="G243" s="237"/>
      <c r="H243" s="240">
        <v>17</v>
      </c>
      <c r="I243" s="241"/>
      <c r="J243" s="237"/>
      <c r="K243" s="237"/>
      <c r="L243" s="242"/>
      <c r="M243" s="243"/>
      <c r="N243" s="244"/>
      <c r="O243" s="244"/>
      <c r="P243" s="244"/>
      <c r="Q243" s="244"/>
      <c r="R243" s="244"/>
      <c r="S243" s="244"/>
      <c r="T243" s="245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6" t="s">
        <v>143</v>
      </c>
      <c r="AU243" s="246" t="s">
        <v>83</v>
      </c>
      <c r="AV243" s="14" t="s">
        <v>83</v>
      </c>
      <c r="AW243" s="14" t="s">
        <v>33</v>
      </c>
      <c r="AX243" s="14" t="s">
        <v>72</v>
      </c>
      <c r="AY243" s="246" t="s">
        <v>132</v>
      </c>
    </row>
    <row r="244" s="15" customFormat="1">
      <c r="A244" s="15"/>
      <c r="B244" s="247"/>
      <c r="C244" s="248"/>
      <c r="D244" s="227" t="s">
        <v>143</v>
      </c>
      <c r="E244" s="249" t="s">
        <v>19</v>
      </c>
      <c r="F244" s="250" t="s">
        <v>148</v>
      </c>
      <c r="G244" s="248"/>
      <c r="H244" s="251">
        <v>247</v>
      </c>
      <c r="I244" s="252"/>
      <c r="J244" s="248"/>
      <c r="K244" s="248"/>
      <c r="L244" s="253"/>
      <c r="M244" s="254"/>
      <c r="N244" s="255"/>
      <c r="O244" s="255"/>
      <c r="P244" s="255"/>
      <c r="Q244" s="255"/>
      <c r="R244" s="255"/>
      <c r="S244" s="255"/>
      <c r="T244" s="256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57" t="s">
        <v>143</v>
      </c>
      <c r="AU244" s="257" t="s">
        <v>83</v>
      </c>
      <c r="AV244" s="15" t="s">
        <v>139</v>
      </c>
      <c r="AW244" s="15" t="s">
        <v>33</v>
      </c>
      <c r="AX244" s="15" t="s">
        <v>80</v>
      </c>
      <c r="AY244" s="257" t="s">
        <v>132</v>
      </c>
    </row>
    <row r="245" s="2" customFormat="1" ht="24.15" customHeight="1">
      <c r="A245" s="41"/>
      <c r="B245" s="42"/>
      <c r="C245" s="207" t="s">
        <v>378</v>
      </c>
      <c r="D245" s="207" t="s">
        <v>134</v>
      </c>
      <c r="E245" s="208" t="s">
        <v>619</v>
      </c>
      <c r="F245" s="209" t="s">
        <v>620</v>
      </c>
      <c r="G245" s="210" t="s">
        <v>137</v>
      </c>
      <c r="H245" s="211">
        <v>12</v>
      </c>
      <c r="I245" s="212"/>
      <c r="J245" s="213">
        <f>ROUND(I245*H245,2)</f>
        <v>0</v>
      </c>
      <c r="K245" s="209" t="s">
        <v>138</v>
      </c>
      <c r="L245" s="47"/>
      <c r="M245" s="214" t="s">
        <v>19</v>
      </c>
      <c r="N245" s="215" t="s">
        <v>43</v>
      </c>
      <c r="O245" s="87"/>
      <c r="P245" s="216">
        <f>O245*H245</f>
        <v>0</v>
      </c>
      <c r="Q245" s="216">
        <v>0</v>
      </c>
      <c r="R245" s="216">
        <f>Q245*H245</f>
        <v>0</v>
      </c>
      <c r="S245" s="216">
        <v>0</v>
      </c>
      <c r="T245" s="217">
        <f>S245*H245</f>
        <v>0</v>
      </c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R245" s="218" t="s">
        <v>139</v>
      </c>
      <c r="AT245" s="218" t="s">
        <v>134</v>
      </c>
      <c r="AU245" s="218" t="s">
        <v>83</v>
      </c>
      <c r="AY245" s="20" t="s">
        <v>132</v>
      </c>
      <c r="BE245" s="219">
        <f>IF(N245="základní",J245,0)</f>
        <v>0</v>
      </c>
      <c r="BF245" s="219">
        <f>IF(N245="snížená",J245,0)</f>
        <v>0</v>
      </c>
      <c r="BG245" s="219">
        <f>IF(N245="zákl. přenesená",J245,0)</f>
        <v>0</v>
      </c>
      <c r="BH245" s="219">
        <f>IF(N245="sníž. přenesená",J245,0)</f>
        <v>0</v>
      </c>
      <c r="BI245" s="219">
        <f>IF(N245="nulová",J245,0)</f>
        <v>0</v>
      </c>
      <c r="BJ245" s="20" t="s">
        <v>80</v>
      </c>
      <c r="BK245" s="219">
        <f>ROUND(I245*H245,2)</f>
        <v>0</v>
      </c>
      <c r="BL245" s="20" t="s">
        <v>139</v>
      </c>
      <c r="BM245" s="218" t="s">
        <v>621</v>
      </c>
    </row>
    <row r="246" s="2" customFormat="1">
      <c r="A246" s="41"/>
      <c r="B246" s="42"/>
      <c r="C246" s="43"/>
      <c r="D246" s="220" t="s">
        <v>141</v>
      </c>
      <c r="E246" s="43"/>
      <c r="F246" s="221" t="s">
        <v>622</v>
      </c>
      <c r="G246" s="43"/>
      <c r="H246" s="43"/>
      <c r="I246" s="222"/>
      <c r="J246" s="43"/>
      <c r="K246" s="43"/>
      <c r="L246" s="47"/>
      <c r="M246" s="223"/>
      <c r="N246" s="224"/>
      <c r="O246" s="87"/>
      <c r="P246" s="87"/>
      <c r="Q246" s="87"/>
      <c r="R246" s="87"/>
      <c r="S246" s="87"/>
      <c r="T246" s="88"/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T246" s="20" t="s">
        <v>141</v>
      </c>
      <c r="AU246" s="20" t="s">
        <v>83</v>
      </c>
    </row>
    <row r="247" s="13" customFormat="1">
      <c r="A247" s="13"/>
      <c r="B247" s="225"/>
      <c r="C247" s="226"/>
      <c r="D247" s="227" t="s">
        <v>143</v>
      </c>
      <c r="E247" s="228" t="s">
        <v>19</v>
      </c>
      <c r="F247" s="229" t="s">
        <v>600</v>
      </c>
      <c r="G247" s="226"/>
      <c r="H247" s="228" t="s">
        <v>19</v>
      </c>
      <c r="I247" s="230"/>
      <c r="J247" s="226"/>
      <c r="K247" s="226"/>
      <c r="L247" s="231"/>
      <c r="M247" s="232"/>
      <c r="N247" s="233"/>
      <c r="O247" s="233"/>
      <c r="P247" s="233"/>
      <c r="Q247" s="233"/>
      <c r="R247" s="233"/>
      <c r="S247" s="233"/>
      <c r="T247" s="234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5" t="s">
        <v>143</v>
      </c>
      <c r="AU247" s="235" t="s">
        <v>83</v>
      </c>
      <c r="AV247" s="13" t="s">
        <v>80</v>
      </c>
      <c r="AW247" s="13" t="s">
        <v>33</v>
      </c>
      <c r="AX247" s="13" t="s">
        <v>72</v>
      </c>
      <c r="AY247" s="235" t="s">
        <v>132</v>
      </c>
    </row>
    <row r="248" s="14" customFormat="1">
      <c r="A248" s="14"/>
      <c r="B248" s="236"/>
      <c r="C248" s="237"/>
      <c r="D248" s="227" t="s">
        <v>143</v>
      </c>
      <c r="E248" s="238" t="s">
        <v>19</v>
      </c>
      <c r="F248" s="239" t="s">
        <v>606</v>
      </c>
      <c r="G248" s="237"/>
      <c r="H248" s="240">
        <v>12</v>
      </c>
      <c r="I248" s="241"/>
      <c r="J248" s="237"/>
      <c r="K248" s="237"/>
      <c r="L248" s="242"/>
      <c r="M248" s="243"/>
      <c r="N248" s="244"/>
      <c r="O248" s="244"/>
      <c r="P248" s="244"/>
      <c r="Q248" s="244"/>
      <c r="R248" s="244"/>
      <c r="S248" s="244"/>
      <c r="T248" s="245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6" t="s">
        <v>143</v>
      </c>
      <c r="AU248" s="246" t="s">
        <v>83</v>
      </c>
      <c r="AV248" s="14" t="s">
        <v>83</v>
      </c>
      <c r="AW248" s="14" t="s">
        <v>33</v>
      </c>
      <c r="AX248" s="14" t="s">
        <v>80</v>
      </c>
      <c r="AY248" s="246" t="s">
        <v>132</v>
      </c>
    </row>
    <row r="249" s="2" customFormat="1" ht="16.5" customHeight="1">
      <c r="A249" s="41"/>
      <c r="B249" s="42"/>
      <c r="C249" s="207" t="s">
        <v>387</v>
      </c>
      <c r="D249" s="207" t="s">
        <v>134</v>
      </c>
      <c r="E249" s="208" t="s">
        <v>623</v>
      </c>
      <c r="F249" s="209" t="s">
        <v>624</v>
      </c>
      <c r="G249" s="210" t="s">
        <v>469</v>
      </c>
      <c r="H249" s="211">
        <v>4.0499999999999998</v>
      </c>
      <c r="I249" s="212"/>
      <c r="J249" s="213">
        <f>ROUND(I249*H249,2)</f>
        <v>0</v>
      </c>
      <c r="K249" s="209" t="s">
        <v>138</v>
      </c>
      <c r="L249" s="47"/>
      <c r="M249" s="214" t="s">
        <v>19</v>
      </c>
      <c r="N249" s="215" t="s">
        <v>43</v>
      </c>
      <c r="O249" s="87"/>
      <c r="P249" s="216">
        <f>O249*H249</f>
        <v>0</v>
      </c>
      <c r="Q249" s="216">
        <v>0</v>
      </c>
      <c r="R249" s="216">
        <f>Q249*H249</f>
        <v>0</v>
      </c>
      <c r="S249" s="216">
        <v>0</v>
      </c>
      <c r="T249" s="217">
        <f>S249*H249</f>
        <v>0</v>
      </c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R249" s="218" t="s">
        <v>139</v>
      </c>
      <c r="AT249" s="218" t="s">
        <v>134</v>
      </c>
      <c r="AU249" s="218" t="s">
        <v>83</v>
      </c>
      <c r="AY249" s="20" t="s">
        <v>132</v>
      </c>
      <c r="BE249" s="219">
        <f>IF(N249="základní",J249,0)</f>
        <v>0</v>
      </c>
      <c r="BF249" s="219">
        <f>IF(N249="snížená",J249,0)</f>
        <v>0</v>
      </c>
      <c r="BG249" s="219">
        <f>IF(N249="zákl. přenesená",J249,0)</f>
        <v>0</v>
      </c>
      <c r="BH249" s="219">
        <f>IF(N249="sníž. přenesená",J249,0)</f>
        <v>0</v>
      </c>
      <c r="BI249" s="219">
        <f>IF(N249="nulová",J249,0)</f>
        <v>0</v>
      </c>
      <c r="BJ249" s="20" t="s">
        <v>80</v>
      </c>
      <c r="BK249" s="219">
        <f>ROUND(I249*H249,2)</f>
        <v>0</v>
      </c>
      <c r="BL249" s="20" t="s">
        <v>139</v>
      </c>
      <c r="BM249" s="218" t="s">
        <v>625</v>
      </c>
    </row>
    <row r="250" s="2" customFormat="1">
      <c r="A250" s="41"/>
      <c r="B250" s="42"/>
      <c r="C250" s="43"/>
      <c r="D250" s="220" t="s">
        <v>141</v>
      </c>
      <c r="E250" s="43"/>
      <c r="F250" s="221" t="s">
        <v>626</v>
      </c>
      <c r="G250" s="43"/>
      <c r="H250" s="43"/>
      <c r="I250" s="222"/>
      <c r="J250" s="43"/>
      <c r="K250" s="43"/>
      <c r="L250" s="47"/>
      <c r="M250" s="223"/>
      <c r="N250" s="224"/>
      <c r="O250" s="87"/>
      <c r="P250" s="87"/>
      <c r="Q250" s="87"/>
      <c r="R250" s="87"/>
      <c r="S250" s="87"/>
      <c r="T250" s="88"/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T250" s="20" t="s">
        <v>141</v>
      </c>
      <c r="AU250" s="20" t="s">
        <v>83</v>
      </c>
    </row>
    <row r="251" s="13" customFormat="1">
      <c r="A251" s="13"/>
      <c r="B251" s="225"/>
      <c r="C251" s="226"/>
      <c r="D251" s="227" t="s">
        <v>143</v>
      </c>
      <c r="E251" s="228" t="s">
        <v>19</v>
      </c>
      <c r="F251" s="229" t="s">
        <v>155</v>
      </c>
      <c r="G251" s="226"/>
      <c r="H251" s="228" t="s">
        <v>19</v>
      </c>
      <c r="I251" s="230"/>
      <c r="J251" s="226"/>
      <c r="K251" s="226"/>
      <c r="L251" s="231"/>
      <c r="M251" s="232"/>
      <c r="N251" s="233"/>
      <c r="O251" s="233"/>
      <c r="P251" s="233"/>
      <c r="Q251" s="233"/>
      <c r="R251" s="233"/>
      <c r="S251" s="233"/>
      <c r="T251" s="234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5" t="s">
        <v>143</v>
      </c>
      <c r="AU251" s="235" t="s">
        <v>83</v>
      </c>
      <c r="AV251" s="13" t="s">
        <v>80</v>
      </c>
      <c r="AW251" s="13" t="s">
        <v>33</v>
      </c>
      <c r="AX251" s="13" t="s">
        <v>72</v>
      </c>
      <c r="AY251" s="235" t="s">
        <v>132</v>
      </c>
    </row>
    <row r="252" s="14" customFormat="1">
      <c r="A252" s="14"/>
      <c r="B252" s="236"/>
      <c r="C252" s="237"/>
      <c r="D252" s="227" t="s">
        <v>143</v>
      </c>
      <c r="E252" s="238" t="s">
        <v>19</v>
      </c>
      <c r="F252" s="239" t="s">
        <v>627</v>
      </c>
      <c r="G252" s="237"/>
      <c r="H252" s="240">
        <v>4.0499999999999998</v>
      </c>
      <c r="I252" s="241"/>
      <c r="J252" s="237"/>
      <c r="K252" s="237"/>
      <c r="L252" s="242"/>
      <c r="M252" s="243"/>
      <c r="N252" s="244"/>
      <c r="O252" s="244"/>
      <c r="P252" s="244"/>
      <c r="Q252" s="244"/>
      <c r="R252" s="244"/>
      <c r="S252" s="244"/>
      <c r="T252" s="245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46" t="s">
        <v>143</v>
      </c>
      <c r="AU252" s="246" t="s">
        <v>83</v>
      </c>
      <c r="AV252" s="14" t="s">
        <v>83</v>
      </c>
      <c r="AW252" s="14" t="s">
        <v>33</v>
      </c>
      <c r="AX252" s="14" t="s">
        <v>80</v>
      </c>
      <c r="AY252" s="246" t="s">
        <v>132</v>
      </c>
    </row>
    <row r="253" s="13" customFormat="1">
      <c r="A253" s="13"/>
      <c r="B253" s="225"/>
      <c r="C253" s="226"/>
      <c r="D253" s="227" t="s">
        <v>143</v>
      </c>
      <c r="E253" s="228" t="s">
        <v>19</v>
      </c>
      <c r="F253" s="229" t="s">
        <v>628</v>
      </c>
      <c r="G253" s="226"/>
      <c r="H253" s="228" t="s">
        <v>19</v>
      </c>
      <c r="I253" s="230"/>
      <c r="J253" s="226"/>
      <c r="K253" s="226"/>
      <c r="L253" s="231"/>
      <c r="M253" s="232"/>
      <c r="N253" s="233"/>
      <c r="O253" s="233"/>
      <c r="P253" s="233"/>
      <c r="Q253" s="233"/>
      <c r="R253" s="233"/>
      <c r="S253" s="233"/>
      <c r="T253" s="234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5" t="s">
        <v>143</v>
      </c>
      <c r="AU253" s="235" t="s">
        <v>83</v>
      </c>
      <c r="AV253" s="13" t="s">
        <v>80</v>
      </c>
      <c r="AW253" s="13" t="s">
        <v>33</v>
      </c>
      <c r="AX253" s="13" t="s">
        <v>72</v>
      </c>
      <c r="AY253" s="235" t="s">
        <v>132</v>
      </c>
    </row>
    <row r="254" s="2" customFormat="1" ht="24.15" customHeight="1">
      <c r="A254" s="41"/>
      <c r="B254" s="42"/>
      <c r="C254" s="207" t="s">
        <v>399</v>
      </c>
      <c r="D254" s="207" t="s">
        <v>134</v>
      </c>
      <c r="E254" s="208" t="s">
        <v>629</v>
      </c>
      <c r="F254" s="209" t="s">
        <v>630</v>
      </c>
      <c r="G254" s="210" t="s">
        <v>137</v>
      </c>
      <c r="H254" s="211">
        <v>44</v>
      </c>
      <c r="I254" s="212"/>
      <c r="J254" s="213">
        <f>ROUND(I254*H254,2)</f>
        <v>0</v>
      </c>
      <c r="K254" s="209" t="s">
        <v>138</v>
      </c>
      <c r="L254" s="47"/>
      <c r="M254" s="214" t="s">
        <v>19</v>
      </c>
      <c r="N254" s="215" t="s">
        <v>43</v>
      </c>
      <c r="O254" s="87"/>
      <c r="P254" s="216">
        <f>O254*H254</f>
        <v>0</v>
      </c>
      <c r="Q254" s="216">
        <v>0.216</v>
      </c>
      <c r="R254" s="216">
        <f>Q254*H254</f>
        <v>9.5039999999999996</v>
      </c>
      <c r="S254" s="216">
        <v>0</v>
      </c>
      <c r="T254" s="217">
        <f>S254*H254</f>
        <v>0</v>
      </c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R254" s="218" t="s">
        <v>139</v>
      </c>
      <c r="AT254" s="218" t="s">
        <v>134</v>
      </c>
      <c r="AU254" s="218" t="s">
        <v>83</v>
      </c>
      <c r="AY254" s="20" t="s">
        <v>132</v>
      </c>
      <c r="BE254" s="219">
        <f>IF(N254="základní",J254,0)</f>
        <v>0</v>
      </c>
      <c r="BF254" s="219">
        <f>IF(N254="snížená",J254,0)</f>
        <v>0</v>
      </c>
      <c r="BG254" s="219">
        <f>IF(N254="zákl. přenesená",J254,0)</f>
        <v>0</v>
      </c>
      <c r="BH254" s="219">
        <f>IF(N254="sníž. přenesená",J254,0)</f>
        <v>0</v>
      </c>
      <c r="BI254" s="219">
        <f>IF(N254="nulová",J254,0)</f>
        <v>0</v>
      </c>
      <c r="BJ254" s="20" t="s">
        <v>80</v>
      </c>
      <c r="BK254" s="219">
        <f>ROUND(I254*H254,2)</f>
        <v>0</v>
      </c>
      <c r="BL254" s="20" t="s">
        <v>139</v>
      </c>
      <c r="BM254" s="218" t="s">
        <v>631</v>
      </c>
    </row>
    <row r="255" s="2" customFormat="1">
      <c r="A255" s="41"/>
      <c r="B255" s="42"/>
      <c r="C255" s="43"/>
      <c r="D255" s="220" t="s">
        <v>141</v>
      </c>
      <c r="E255" s="43"/>
      <c r="F255" s="221" t="s">
        <v>632</v>
      </c>
      <c r="G255" s="43"/>
      <c r="H255" s="43"/>
      <c r="I255" s="222"/>
      <c r="J255" s="43"/>
      <c r="K255" s="43"/>
      <c r="L255" s="47"/>
      <c r="M255" s="223"/>
      <c r="N255" s="224"/>
      <c r="O255" s="87"/>
      <c r="P255" s="87"/>
      <c r="Q255" s="87"/>
      <c r="R255" s="87"/>
      <c r="S255" s="87"/>
      <c r="T255" s="88"/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T255" s="20" t="s">
        <v>141</v>
      </c>
      <c r="AU255" s="20" t="s">
        <v>83</v>
      </c>
    </row>
    <row r="256" s="13" customFormat="1">
      <c r="A256" s="13"/>
      <c r="B256" s="225"/>
      <c r="C256" s="226"/>
      <c r="D256" s="227" t="s">
        <v>143</v>
      </c>
      <c r="E256" s="228" t="s">
        <v>19</v>
      </c>
      <c r="F256" s="229" t="s">
        <v>190</v>
      </c>
      <c r="G256" s="226"/>
      <c r="H256" s="228" t="s">
        <v>19</v>
      </c>
      <c r="I256" s="230"/>
      <c r="J256" s="226"/>
      <c r="K256" s="226"/>
      <c r="L256" s="231"/>
      <c r="M256" s="232"/>
      <c r="N256" s="233"/>
      <c r="O256" s="233"/>
      <c r="P256" s="233"/>
      <c r="Q256" s="233"/>
      <c r="R256" s="233"/>
      <c r="S256" s="233"/>
      <c r="T256" s="234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5" t="s">
        <v>143</v>
      </c>
      <c r="AU256" s="235" t="s">
        <v>83</v>
      </c>
      <c r="AV256" s="13" t="s">
        <v>80</v>
      </c>
      <c r="AW256" s="13" t="s">
        <v>33</v>
      </c>
      <c r="AX256" s="13" t="s">
        <v>72</v>
      </c>
      <c r="AY256" s="235" t="s">
        <v>132</v>
      </c>
    </row>
    <row r="257" s="14" customFormat="1">
      <c r="A257" s="14"/>
      <c r="B257" s="236"/>
      <c r="C257" s="237"/>
      <c r="D257" s="227" t="s">
        <v>143</v>
      </c>
      <c r="E257" s="238" t="s">
        <v>19</v>
      </c>
      <c r="F257" s="239" t="s">
        <v>633</v>
      </c>
      <c r="G257" s="237"/>
      <c r="H257" s="240">
        <v>25</v>
      </c>
      <c r="I257" s="241"/>
      <c r="J257" s="237"/>
      <c r="K257" s="237"/>
      <c r="L257" s="242"/>
      <c r="M257" s="243"/>
      <c r="N257" s="244"/>
      <c r="O257" s="244"/>
      <c r="P257" s="244"/>
      <c r="Q257" s="244"/>
      <c r="R257" s="244"/>
      <c r="S257" s="244"/>
      <c r="T257" s="245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6" t="s">
        <v>143</v>
      </c>
      <c r="AU257" s="246" t="s">
        <v>83</v>
      </c>
      <c r="AV257" s="14" t="s">
        <v>83</v>
      </c>
      <c r="AW257" s="14" t="s">
        <v>33</v>
      </c>
      <c r="AX257" s="14" t="s">
        <v>72</v>
      </c>
      <c r="AY257" s="246" t="s">
        <v>132</v>
      </c>
    </row>
    <row r="258" s="14" customFormat="1">
      <c r="A258" s="14"/>
      <c r="B258" s="236"/>
      <c r="C258" s="237"/>
      <c r="D258" s="227" t="s">
        <v>143</v>
      </c>
      <c r="E258" s="238" t="s">
        <v>19</v>
      </c>
      <c r="F258" s="239" t="s">
        <v>634</v>
      </c>
      <c r="G258" s="237"/>
      <c r="H258" s="240">
        <v>19</v>
      </c>
      <c r="I258" s="241"/>
      <c r="J258" s="237"/>
      <c r="K258" s="237"/>
      <c r="L258" s="242"/>
      <c r="M258" s="243"/>
      <c r="N258" s="244"/>
      <c r="O258" s="244"/>
      <c r="P258" s="244"/>
      <c r="Q258" s="244"/>
      <c r="R258" s="244"/>
      <c r="S258" s="244"/>
      <c r="T258" s="245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6" t="s">
        <v>143</v>
      </c>
      <c r="AU258" s="246" t="s">
        <v>83</v>
      </c>
      <c r="AV258" s="14" t="s">
        <v>83</v>
      </c>
      <c r="AW258" s="14" t="s">
        <v>33</v>
      </c>
      <c r="AX258" s="14" t="s">
        <v>72</v>
      </c>
      <c r="AY258" s="246" t="s">
        <v>132</v>
      </c>
    </row>
    <row r="259" s="15" customFormat="1">
      <c r="A259" s="15"/>
      <c r="B259" s="247"/>
      <c r="C259" s="248"/>
      <c r="D259" s="227" t="s">
        <v>143</v>
      </c>
      <c r="E259" s="249" t="s">
        <v>19</v>
      </c>
      <c r="F259" s="250" t="s">
        <v>148</v>
      </c>
      <c r="G259" s="248"/>
      <c r="H259" s="251">
        <v>44</v>
      </c>
      <c r="I259" s="252"/>
      <c r="J259" s="248"/>
      <c r="K259" s="248"/>
      <c r="L259" s="253"/>
      <c r="M259" s="254"/>
      <c r="N259" s="255"/>
      <c r="O259" s="255"/>
      <c r="P259" s="255"/>
      <c r="Q259" s="255"/>
      <c r="R259" s="255"/>
      <c r="S259" s="255"/>
      <c r="T259" s="256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57" t="s">
        <v>143</v>
      </c>
      <c r="AU259" s="257" t="s">
        <v>83</v>
      </c>
      <c r="AV259" s="15" t="s">
        <v>139</v>
      </c>
      <c r="AW259" s="15" t="s">
        <v>33</v>
      </c>
      <c r="AX259" s="15" t="s">
        <v>80</v>
      </c>
      <c r="AY259" s="257" t="s">
        <v>132</v>
      </c>
    </row>
    <row r="260" s="2" customFormat="1" ht="16.5" customHeight="1">
      <c r="A260" s="41"/>
      <c r="B260" s="42"/>
      <c r="C260" s="207" t="s">
        <v>405</v>
      </c>
      <c r="D260" s="207" t="s">
        <v>134</v>
      </c>
      <c r="E260" s="208" t="s">
        <v>221</v>
      </c>
      <c r="F260" s="209" t="s">
        <v>222</v>
      </c>
      <c r="G260" s="210" t="s">
        <v>137</v>
      </c>
      <c r="H260" s="211">
        <v>407</v>
      </c>
      <c r="I260" s="212"/>
      <c r="J260" s="213">
        <f>ROUND(I260*H260,2)</f>
        <v>0</v>
      </c>
      <c r="K260" s="209" t="s">
        <v>138</v>
      </c>
      <c r="L260" s="47"/>
      <c r="M260" s="214" t="s">
        <v>19</v>
      </c>
      <c r="N260" s="215" t="s">
        <v>43</v>
      </c>
      <c r="O260" s="87"/>
      <c r="P260" s="216">
        <f>O260*H260</f>
        <v>0</v>
      </c>
      <c r="Q260" s="216">
        <v>0</v>
      </c>
      <c r="R260" s="216">
        <f>Q260*H260</f>
        <v>0</v>
      </c>
      <c r="S260" s="216">
        <v>0</v>
      </c>
      <c r="T260" s="217">
        <f>S260*H260</f>
        <v>0</v>
      </c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R260" s="218" t="s">
        <v>139</v>
      </c>
      <c r="AT260" s="218" t="s">
        <v>134</v>
      </c>
      <c r="AU260" s="218" t="s">
        <v>83</v>
      </c>
      <c r="AY260" s="20" t="s">
        <v>132</v>
      </c>
      <c r="BE260" s="219">
        <f>IF(N260="základní",J260,0)</f>
        <v>0</v>
      </c>
      <c r="BF260" s="219">
        <f>IF(N260="snížená",J260,0)</f>
        <v>0</v>
      </c>
      <c r="BG260" s="219">
        <f>IF(N260="zákl. přenesená",J260,0)</f>
        <v>0</v>
      </c>
      <c r="BH260" s="219">
        <f>IF(N260="sníž. přenesená",J260,0)</f>
        <v>0</v>
      </c>
      <c r="BI260" s="219">
        <f>IF(N260="nulová",J260,0)</f>
        <v>0</v>
      </c>
      <c r="BJ260" s="20" t="s">
        <v>80</v>
      </c>
      <c r="BK260" s="219">
        <f>ROUND(I260*H260,2)</f>
        <v>0</v>
      </c>
      <c r="BL260" s="20" t="s">
        <v>139</v>
      </c>
      <c r="BM260" s="218" t="s">
        <v>223</v>
      </c>
    </row>
    <row r="261" s="2" customFormat="1">
      <c r="A261" s="41"/>
      <c r="B261" s="42"/>
      <c r="C261" s="43"/>
      <c r="D261" s="220" t="s">
        <v>141</v>
      </c>
      <c r="E261" s="43"/>
      <c r="F261" s="221" t="s">
        <v>224</v>
      </c>
      <c r="G261" s="43"/>
      <c r="H261" s="43"/>
      <c r="I261" s="222"/>
      <c r="J261" s="43"/>
      <c r="K261" s="43"/>
      <c r="L261" s="47"/>
      <c r="M261" s="223"/>
      <c r="N261" s="224"/>
      <c r="O261" s="87"/>
      <c r="P261" s="87"/>
      <c r="Q261" s="87"/>
      <c r="R261" s="87"/>
      <c r="S261" s="87"/>
      <c r="T261" s="88"/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T261" s="20" t="s">
        <v>141</v>
      </c>
      <c r="AU261" s="20" t="s">
        <v>83</v>
      </c>
    </row>
    <row r="262" s="13" customFormat="1">
      <c r="A262" s="13"/>
      <c r="B262" s="225"/>
      <c r="C262" s="226"/>
      <c r="D262" s="227" t="s">
        <v>143</v>
      </c>
      <c r="E262" s="228" t="s">
        <v>19</v>
      </c>
      <c r="F262" s="229" t="s">
        <v>155</v>
      </c>
      <c r="G262" s="226"/>
      <c r="H262" s="228" t="s">
        <v>19</v>
      </c>
      <c r="I262" s="230"/>
      <c r="J262" s="226"/>
      <c r="K262" s="226"/>
      <c r="L262" s="231"/>
      <c r="M262" s="232"/>
      <c r="N262" s="233"/>
      <c r="O262" s="233"/>
      <c r="P262" s="233"/>
      <c r="Q262" s="233"/>
      <c r="R262" s="233"/>
      <c r="S262" s="233"/>
      <c r="T262" s="234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5" t="s">
        <v>143</v>
      </c>
      <c r="AU262" s="235" t="s">
        <v>83</v>
      </c>
      <c r="AV262" s="13" t="s">
        <v>80</v>
      </c>
      <c r="AW262" s="13" t="s">
        <v>33</v>
      </c>
      <c r="AX262" s="13" t="s">
        <v>72</v>
      </c>
      <c r="AY262" s="235" t="s">
        <v>132</v>
      </c>
    </row>
    <row r="263" s="14" customFormat="1">
      <c r="A263" s="14"/>
      <c r="B263" s="236"/>
      <c r="C263" s="237"/>
      <c r="D263" s="227" t="s">
        <v>143</v>
      </c>
      <c r="E263" s="238" t="s">
        <v>19</v>
      </c>
      <c r="F263" s="239" t="s">
        <v>635</v>
      </c>
      <c r="G263" s="237"/>
      <c r="H263" s="240">
        <v>390</v>
      </c>
      <c r="I263" s="241"/>
      <c r="J263" s="237"/>
      <c r="K263" s="237"/>
      <c r="L263" s="242"/>
      <c r="M263" s="243"/>
      <c r="N263" s="244"/>
      <c r="O263" s="244"/>
      <c r="P263" s="244"/>
      <c r="Q263" s="244"/>
      <c r="R263" s="244"/>
      <c r="S263" s="244"/>
      <c r="T263" s="245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6" t="s">
        <v>143</v>
      </c>
      <c r="AU263" s="246" t="s">
        <v>83</v>
      </c>
      <c r="AV263" s="14" t="s">
        <v>83</v>
      </c>
      <c r="AW263" s="14" t="s">
        <v>33</v>
      </c>
      <c r="AX263" s="14" t="s">
        <v>72</v>
      </c>
      <c r="AY263" s="246" t="s">
        <v>132</v>
      </c>
    </row>
    <row r="264" s="13" customFormat="1">
      <c r="A264" s="13"/>
      <c r="B264" s="225"/>
      <c r="C264" s="226"/>
      <c r="D264" s="227" t="s">
        <v>143</v>
      </c>
      <c r="E264" s="228" t="s">
        <v>19</v>
      </c>
      <c r="F264" s="229" t="s">
        <v>612</v>
      </c>
      <c r="G264" s="226"/>
      <c r="H264" s="228" t="s">
        <v>19</v>
      </c>
      <c r="I264" s="230"/>
      <c r="J264" s="226"/>
      <c r="K264" s="226"/>
      <c r="L264" s="231"/>
      <c r="M264" s="232"/>
      <c r="N264" s="233"/>
      <c r="O264" s="233"/>
      <c r="P264" s="233"/>
      <c r="Q264" s="233"/>
      <c r="R264" s="233"/>
      <c r="S264" s="233"/>
      <c r="T264" s="234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5" t="s">
        <v>143</v>
      </c>
      <c r="AU264" s="235" t="s">
        <v>83</v>
      </c>
      <c r="AV264" s="13" t="s">
        <v>80</v>
      </c>
      <c r="AW264" s="13" t="s">
        <v>33</v>
      </c>
      <c r="AX264" s="13" t="s">
        <v>72</v>
      </c>
      <c r="AY264" s="235" t="s">
        <v>132</v>
      </c>
    </row>
    <row r="265" s="14" customFormat="1">
      <c r="A265" s="14"/>
      <c r="B265" s="236"/>
      <c r="C265" s="237"/>
      <c r="D265" s="227" t="s">
        <v>143</v>
      </c>
      <c r="E265" s="238" t="s">
        <v>19</v>
      </c>
      <c r="F265" s="239" t="s">
        <v>613</v>
      </c>
      <c r="G265" s="237"/>
      <c r="H265" s="240">
        <v>17</v>
      </c>
      <c r="I265" s="241"/>
      <c r="J265" s="237"/>
      <c r="K265" s="237"/>
      <c r="L265" s="242"/>
      <c r="M265" s="243"/>
      <c r="N265" s="244"/>
      <c r="O265" s="244"/>
      <c r="P265" s="244"/>
      <c r="Q265" s="244"/>
      <c r="R265" s="244"/>
      <c r="S265" s="244"/>
      <c r="T265" s="245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6" t="s">
        <v>143</v>
      </c>
      <c r="AU265" s="246" t="s">
        <v>83</v>
      </c>
      <c r="AV265" s="14" t="s">
        <v>83</v>
      </c>
      <c r="AW265" s="14" t="s">
        <v>33</v>
      </c>
      <c r="AX265" s="14" t="s">
        <v>72</v>
      </c>
      <c r="AY265" s="246" t="s">
        <v>132</v>
      </c>
    </row>
    <row r="266" s="15" customFormat="1">
      <c r="A266" s="15"/>
      <c r="B266" s="247"/>
      <c r="C266" s="248"/>
      <c r="D266" s="227" t="s">
        <v>143</v>
      </c>
      <c r="E266" s="249" t="s">
        <v>19</v>
      </c>
      <c r="F266" s="250" t="s">
        <v>148</v>
      </c>
      <c r="G266" s="248"/>
      <c r="H266" s="251">
        <v>407</v>
      </c>
      <c r="I266" s="252"/>
      <c r="J266" s="248"/>
      <c r="K266" s="248"/>
      <c r="L266" s="253"/>
      <c r="M266" s="254"/>
      <c r="N266" s="255"/>
      <c r="O266" s="255"/>
      <c r="P266" s="255"/>
      <c r="Q266" s="255"/>
      <c r="R266" s="255"/>
      <c r="S266" s="255"/>
      <c r="T266" s="256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57" t="s">
        <v>143</v>
      </c>
      <c r="AU266" s="257" t="s">
        <v>83</v>
      </c>
      <c r="AV266" s="15" t="s">
        <v>139</v>
      </c>
      <c r="AW266" s="15" t="s">
        <v>33</v>
      </c>
      <c r="AX266" s="15" t="s">
        <v>80</v>
      </c>
      <c r="AY266" s="257" t="s">
        <v>132</v>
      </c>
    </row>
    <row r="267" s="2" customFormat="1" ht="16.5" customHeight="1">
      <c r="A267" s="41"/>
      <c r="B267" s="42"/>
      <c r="C267" s="207" t="s">
        <v>410</v>
      </c>
      <c r="D267" s="207" t="s">
        <v>134</v>
      </c>
      <c r="E267" s="208" t="s">
        <v>226</v>
      </c>
      <c r="F267" s="209" t="s">
        <v>227</v>
      </c>
      <c r="G267" s="210" t="s">
        <v>137</v>
      </c>
      <c r="H267" s="211">
        <v>407</v>
      </c>
      <c r="I267" s="212"/>
      <c r="J267" s="213">
        <f>ROUND(I267*H267,2)</f>
        <v>0</v>
      </c>
      <c r="K267" s="209" t="s">
        <v>138</v>
      </c>
      <c r="L267" s="47"/>
      <c r="M267" s="214" t="s">
        <v>19</v>
      </c>
      <c r="N267" s="215" t="s">
        <v>43</v>
      </c>
      <c r="O267" s="87"/>
      <c r="P267" s="216">
        <f>O267*H267</f>
        <v>0</v>
      </c>
      <c r="Q267" s="216">
        <v>0</v>
      </c>
      <c r="R267" s="216">
        <f>Q267*H267</f>
        <v>0</v>
      </c>
      <c r="S267" s="216">
        <v>0</v>
      </c>
      <c r="T267" s="217">
        <f>S267*H267</f>
        <v>0</v>
      </c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R267" s="218" t="s">
        <v>139</v>
      </c>
      <c r="AT267" s="218" t="s">
        <v>134</v>
      </c>
      <c r="AU267" s="218" t="s">
        <v>83</v>
      </c>
      <c r="AY267" s="20" t="s">
        <v>132</v>
      </c>
      <c r="BE267" s="219">
        <f>IF(N267="základní",J267,0)</f>
        <v>0</v>
      </c>
      <c r="BF267" s="219">
        <f>IF(N267="snížená",J267,0)</f>
        <v>0</v>
      </c>
      <c r="BG267" s="219">
        <f>IF(N267="zákl. přenesená",J267,0)</f>
        <v>0</v>
      </c>
      <c r="BH267" s="219">
        <f>IF(N267="sníž. přenesená",J267,0)</f>
        <v>0</v>
      </c>
      <c r="BI267" s="219">
        <f>IF(N267="nulová",J267,0)</f>
        <v>0</v>
      </c>
      <c r="BJ267" s="20" t="s">
        <v>80</v>
      </c>
      <c r="BK267" s="219">
        <f>ROUND(I267*H267,2)</f>
        <v>0</v>
      </c>
      <c r="BL267" s="20" t="s">
        <v>139</v>
      </c>
      <c r="BM267" s="218" t="s">
        <v>228</v>
      </c>
    </row>
    <row r="268" s="2" customFormat="1">
      <c r="A268" s="41"/>
      <c r="B268" s="42"/>
      <c r="C268" s="43"/>
      <c r="D268" s="220" t="s">
        <v>141</v>
      </c>
      <c r="E268" s="43"/>
      <c r="F268" s="221" t="s">
        <v>229</v>
      </c>
      <c r="G268" s="43"/>
      <c r="H268" s="43"/>
      <c r="I268" s="222"/>
      <c r="J268" s="43"/>
      <c r="K268" s="43"/>
      <c r="L268" s="47"/>
      <c r="M268" s="223"/>
      <c r="N268" s="224"/>
      <c r="O268" s="87"/>
      <c r="P268" s="87"/>
      <c r="Q268" s="87"/>
      <c r="R268" s="87"/>
      <c r="S268" s="87"/>
      <c r="T268" s="88"/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T268" s="20" t="s">
        <v>141</v>
      </c>
      <c r="AU268" s="20" t="s">
        <v>83</v>
      </c>
    </row>
    <row r="269" s="13" customFormat="1">
      <c r="A269" s="13"/>
      <c r="B269" s="225"/>
      <c r="C269" s="226"/>
      <c r="D269" s="227" t="s">
        <v>143</v>
      </c>
      <c r="E269" s="228" t="s">
        <v>19</v>
      </c>
      <c r="F269" s="229" t="s">
        <v>155</v>
      </c>
      <c r="G269" s="226"/>
      <c r="H269" s="228" t="s">
        <v>19</v>
      </c>
      <c r="I269" s="230"/>
      <c r="J269" s="226"/>
      <c r="K269" s="226"/>
      <c r="L269" s="231"/>
      <c r="M269" s="232"/>
      <c r="N269" s="233"/>
      <c r="O269" s="233"/>
      <c r="P269" s="233"/>
      <c r="Q269" s="233"/>
      <c r="R269" s="233"/>
      <c r="S269" s="233"/>
      <c r="T269" s="234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5" t="s">
        <v>143</v>
      </c>
      <c r="AU269" s="235" t="s">
        <v>83</v>
      </c>
      <c r="AV269" s="13" t="s">
        <v>80</v>
      </c>
      <c r="AW269" s="13" t="s">
        <v>33</v>
      </c>
      <c r="AX269" s="13" t="s">
        <v>72</v>
      </c>
      <c r="AY269" s="235" t="s">
        <v>132</v>
      </c>
    </row>
    <row r="270" s="14" customFormat="1">
      <c r="A270" s="14"/>
      <c r="B270" s="236"/>
      <c r="C270" s="237"/>
      <c r="D270" s="227" t="s">
        <v>143</v>
      </c>
      <c r="E270" s="238" t="s">
        <v>19</v>
      </c>
      <c r="F270" s="239" t="s">
        <v>635</v>
      </c>
      <c r="G270" s="237"/>
      <c r="H270" s="240">
        <v>390</v>
      </c>
      <c r="I270" s="241"/>
      <c r="J270" s="237"/>
      <c r="K270" s="237"/>
      <c r="L270" s="242"/>
      <c r="M270" s="243"/>
      <c r="N270" s="244"/>
      <c r="O270" s="244"/>
      <c r="P270" s="244"/>
      <c r="Q270" s="244"/>
      <c r="R270" s="244"/>
      <c r="S270" s="244"/>
      <c r="T270" s="245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6" t="s">
        <v>143</v>
      </c>
      <c r="AU270" s="246" t="s">
        <v>83</v>
      </c>
      <c r="AV270" s="14" t="s">
        <v>83</v>
      </c>
      <c r="AW270" s="14" t="s">
        <v>33</v>
      </c>
      <c r="AX270" s="14" t="s">
        <v>72</v>
      </c>
      <c r="AY270" s="246" t="s">
        <v>132</v>
      </c>
    </row>
    <row r="271" s="13" customFormat="1">
      <c r="A271" s="13"/>
      <c r="B271" s="225"/>
      <c r="C271" s="226"/>
      <c r="D271" s="227" t="s">
        <v>143</v>
      </c>
      <c r="E271" s="228" t="s">
        <v>19</v>
      </c>
      <c r="F271" s="229" t="s">
        <v>612</v>
      </c>
      <c r="G271" s="226"/>
      <c r="H271" s="228" t="s">
        <v>19</v>
      </c>
      <c r="I271" s="230"/>
      <c r="J271" s="226"/>
      <c r="K271" s="226"/>
      <c r="L271" s="231"/>
      <c r="M271" s="232"/>
      <c r="N271" s="233"/>
      <c r="O271" s="233"/>
      <c r="P271" s="233"/>
      <c r="Q271" s="233"/>
      <c r="R271" s="233"/>
      <c r="S271" s="233"/>
      <c r="T271" s="234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5" t="s">
        <v>143</v>
      </c>
      <c r="AU271" s="235" t="s">
        <v>83</v>
      </c>
      <c r="AV271" s="13" t="s">
        <v>80</v>
      </c>
      <c r="AW271" s="13" t="s">
        <v>33</v>
      </c>
      <c r="AX271" s="13" t="s">
        <v>72</v>
      </c>
      <c r="AY271" s="235" t="s">
        <v>132</v>
      </c>
    </row>
    <row r="272" s="14" customFormat="1">
      <c r="A272" s="14"/>
      <c r="B272" s="236"/>
      <c r="C272" s="237"/>
      <c r="D272" s="227" t="s">
        <v>143</v>
      </c>
      <c r="E272" s="238" t="s">
        <v>19</v>
      </c>
      <c r="F272" s="239" t="s">
        <v>613</v>
      </c>
      <c r="G272" s="237"/>
      <c r="H272" s="240">
        <v>17</v>
      </c>
      <c r="I272" s="241"/>
      <c r="J272" s="237"/>
      <c r="K272" s="237"/>
      <c r="L272" s="242"/>
      <c r="M272" s="243"/>
      <c r="N272" s="244"/>
      <c r="O272" s="244"/>
      <c r="P272" s="244"/>
      <c r="Q272" s="244"/>
      <c r="R272" s="244"/>
      <c r="S272" s="244"/>
      <c r="T272" s="245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6" t="s">
        <v>143</v>
      </c>
      <c r="AU272" s="246" t="s">
        <v>83</v>
      </c>
      <c r="AV272" s="14" t="s">
        <v>83</v>
      </c>
      <c r="AW272" s="14" t="s">
        <v>33</v>
      </c>
      <c r="AX272" s="14" t="s">
        <v>72</v>
      </c>
      <c r="AY272" s="246" t="s">
        <v>132</v>
      </c>
    </row>
    <row r="273" s="15" customFormat="1">
      <c r="A273" s="15"/>
      <c r="B273" s="247"/>
      <c r="C273" s="248"/>
      <c r="D273" s="227" t="s">
        <v>143</v>
      </c>
      <c r="E273" s="249" t="s">
        <v>19</v>
      </c>
      <c r="F273" s="250" t="s">
        <v>148</v>
      </c>
      <c r="G273" s="248"/>
      <c r="H273" s="251">
        <v>407</v>
      </c>
      <c r="I273" s="252"/>
      <c r="J273" s="248"/>
      <c r="K273" s="248"/>
      <c r="L273" s="253"/>
      <c r="M273" s="254"/>
      <c r="N273" s="255"/>
      <c r="O273" s="255"/>
      <c r="P273" s="255"/>
      <c r="Q273" s="255"/>
      <c r="R273" s="255"/>
      <c r="S273" s="255"/>
      <c r="T273" s="256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57" t="s">
        <v>143</v>
      </c>
      <c r="AU273" s="257" t="s">
        <v>83</v>
      </c>
      <c r="AV273" s="15" t="s">
        <v>139</v>
      </c>
      <c r="AW273" s="15" t="s">
        <v>33</v>
      </c>
      <c r="AX273" s="15" t="s">
        <v>80</v>
      </c>
      <c r="AY273" s="257" t="s">
        <v>132</v>
      </c>
    </row>
    <row r="274" s="2" customFormat="1" ht="24.15" customHeight="1">
      <c r="A274" s="41"/>
      <c r="B274" s="42"/>
      <c r="C274" s="207" t="s">
        <v>416</v>
      </c>
      <c r="D274" s="207" t="s">
        <v>134</v>
      </c>
      <c r="E274" s="208" t="s">
        <v>230</v>
      </c>
      <c r="F274" s="209" t="s">
        <v>231</v>
      </c>
      <c r="G274" s="210" t="s">
        <v>137</v>
      </c>
      <c r="H274" s="211">
        <v>407</v>
      </c>
      <c r="I274" s="212"/>
      <c r="J274" s="213">
        <f>ROUND(I274*H274,2)</f>
        <v>0</v>
      </c>
      <c r="K274" s="209" t="s">
        <v>138</v>
      </c>
      <c r="L274" s="47"/>
      <c r="M274" s="214" t="s">
        <v>19</v>
      </c>
      <c r="N274" s="215" t="s">
        <v>43</v>
      </c>
      <c r="O274" s="87"/>
      <c r="P274" s="216">
        <f>O274*H274</f>
        <v>0</v>
      </c>
      <c r="Q274" s="216">
        <v>0</v>
      </c>
      <c r="R274" s="216">
        <f>Q274*H274</f>
        <v>0</v>
      </c>
      <c r="S274" s="216">
        <v>0</v>
      </c>
      <c r="T274" s="217">
        <f>S274*H274</f>
        <v>0</v>
      </c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R274" s="218" t="s">
        <v>139</v>
      </c>
      <c r="AT274" s="218" t="s">
        <v>134</v>
      </c>
      <c r="AU274" s="218" t="s">
        <v>83</v>
      </c>
      <c r="AY274" s="20" t="s">
        <v>132</v>
      </c>
      <c r="BE274" s="219">
        <f>IF(N274="základní",J274,0)</f>
        <v>0</v>
      </c>
      <c r="BF274" s="219">
        <f>IF(N274="snížená",J274,0)</f>
        <v>0</v>
      </c>
      <c r="BG274" s="219">
        <f>IF(N274="zákl. přenesená",J274,0)</f>
        <v>0</v>
      </c>
      <c r="BH274" s="219">
        <f>IF(N274="sníž. přenesená",J274,0)</f>
        <v>0</v>
      </c>
      <c r="BI274" s="219">
        <f>IF(N274="nulová",J274,0)</f>
        <v>0</v>
      </c>
      <c r="BJ274" s="20" t="s">
        <v>80</v>
      </c>
      <c r="BK274" s="219">
        <f>ROUND(I274*H274,2)</f>
        <v>0</v>
      </c>
      <c r="BL274" s="20" t="s">
        <v>139</v>
      </c>
      <c r="BM274" s="218" t="s">
        <v>232</v>
      </c>
    </row>
    <row r="275" s="2" customFormat="1">
      <c r="A275" s="41"/>
      <c r="B275" s="42"/>
      <c r="C275" s="43"/>
      <c r="D275" s="220" t="s">
        <v>141</v>
      </c>
      <c r="E275" s="43"/>
      <c r="F275" s="221" t="s">
        <v>233</v>
      </c>
      <c r="G275" s="43"/>
      <c r="H275" s="43"/>
      <c r="I275" s="222"/>
      <c r="J275" s="43"/>
      <c r="K275" s="43"/>
      <c r="L275" s="47"/>
      <c r="M275" s="223"/>
      <c r="N275" s="224"/>
      <c r="O275" s="87"/>
      <c r="P275" s="87"/>
      <c r="Q275" s="87"/>
      <c r="R275" s="87"/>
      <c r="S275" s="87"/>
      <c r="T275" s="88"/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T275" s="20" t="s">
        <v>141</v>
      </c>
      <c r="AU275" s="20" t="s">
        <v>83</v>
      </c>
    </row>
    <row r="276" s="13" customFormat="1">
      <c r="A276" s="13"/>
      <c r="B276" s="225"/>
      <c r="C276" s="226"/>
      <c r="D276" s="227" t="s">
        <v>143</v>
      </c>
      <c r="E276" s="228" t="s">
        <v>19</v>
      </c>
      <c r="F276" s="229" t="s">
        <v>155</v>
      </c>
      <c r="G276" s="226"/>
      <c r="H276" s="228" t="s">
        <v>19</v>
      </c>
      <c r="I276" s="230"/>
      <c r="J276" s="226"/>
      <c r="K276" s="226"/>
      <c r="L276" s="231"/>
      <c r="M276" s="232"/>
      <c r="N276" s="233"/>
      <c r="O276" s="233"/>
      <c r="P276" s="233"/>
      <c r="Q276" s="233"/>
      <c r="R276" s="233"/>
      <c r="S276" s="233"/>
      <c r="T276" s="234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5" t="s">
        <v>143</v>
      </c>
      <c r="AU276" s="235" t="s">
        <v>83</v>
      </c>
      <c r="AV276" s="13" t="s">
        <v>80</v>
      </c>
      <c r="AW276" s="13" t="s">
        <v>33</v>
      </c>
      <c r="AX276" s="13" t="s">
        <v>72</v>
      </c>
      <c r="AY276" s="235" t="s">
        <v>132</v>
      </c>
    </row>
    <row r="277" s="14" customFormat="1">
      <c r="A277" s="14"/>
      <c r="B277" s="236"/>
      <c r="C277" s="237"/>
      <c r="D277" s="227" t="s">
        <v>143</v>
      </c>
      <c r="E277" s="238" t="s">
        <v>19</v>
      </c>
      <c r="F277" s="239" t="s">
        <v>635</v>
      </c>
      <c r="G277" s="237"/>
      <c r="H277" s="240">
        <v>390</v>
      </c>
      <c r="I277" s="241"/>
      <c r="J277" s="237"/>
      <c r="K277" s="237"/>
      <c r="L277" s="242"/>
      <c r="M277" s="243"/>
      <c r="N277" s="244"/>
      <c r="O277" s="244"/>
      <c r="P277" s="244"/>
      <c r="Q277" s="244"/>
      <c r="R277" s="244"/>
      <c r="S277" s="244"/>
      <c r="T277" s="245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6" t="s">
        <v>143</v>
      </c>
      <c r="AU277" s="246" t="s">
        <v>83</v>
      </c>
      <c r="AV277" s="14" t="s">
        <v>83</v>
      </c>
      <c r="AW277" s="14" t="s">
        <v>33</v>
      </c>
      <c r="AX277" s="14" t="s">
        <v>72</v>
      </c>
      <c r="AY277" s="246" t="s">
        <v>132</v>
      </c>
    </row>
    <row r="278" s="13" customFormat="1">
      <c r="A278" s="13"/>
      <c r="B278" s="225"/>
      <c r="C278" s="226"/>
      <c r="D278" s="227" t="s">
        <v>143</v>
      </c>
      <c r="E278" s="228" t="s">
        <v>19</v>
      </c>
      <c r="F278" s="229" t="s">
        <v>612</v>
      </c>
      <c r="G278" s="226"/>
      <c r="H278" s="228" t="s">
        <v>19</v>
      </c>
      <c r="I278" s="230"/>
      <c r="J278" s="226"/>
      <c r="K278" s="226"/>
      <c r="L278" s="231"/>
      <c r="M278" s="232"/>
      <c r="N278" s="233"/>
      <c r="O278" s="233"/>
      <c r="P278" s="233"/>
      <c r="Q278" s="233"/>
      <c r="R278" s="233"/>
      <c r="S278" s="233"/>
      <c r="T278" s="234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5" t="s">
        <v>143</v>
      </c>
      <c r="AU278" s="235" t="s">
        <v>83</v>
      </c>
      <c r="AV278" s="13" t="s">
        <v>80</v>
      </c>
      <c r="AW278" s="13" t="s">
        <v>33</v>
      </c>
      <c r="AX278" s="13" t="s">
        <v>72</v>
      </c>
      <c r="AY278" s="235" t="s">
        <v>132</v>
      </c>
    </row>
    <row r="279" s="14" customFormat="1">
      <c r="A279" s="14"/>
      <c r="B279" s="236"/>
      <c r="C279" s="237"/>
      <c r="D279" s="227" t="s">
        <v>143</v>
      </c>
      <c r="E279" s="238" t="s">
        <v>19</v>
      </c>
      <c r="F279" s="239" t="s">
        <v>613</v>
      </c>
      <c r="G279" s="237"/>
      <c r="H279" s="240">
        <v>17</v>
      </c>
      <c r="I279" s="241"/>
      <c r="J279" s="237"/>
      <c r="K279" s="237"/>
      <c r="L279" s="242"/>
      <c r="M279" s="243"/>
      <c r="N279" s="244"/>
      <c r="O279" s="244"/>
      <c r="P279" s="244"/>
      <c r="Q279" s="244"/>
      <c r="R279" s="244"/>
      <c r="S279" s="244"/>
      <c r="T279" s="245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46" t="s">
        <v>143</v>
      </c>
      <c r="AU279" s="246" t="s">
        <v>83</v>
      </c>
      <c r="AV279" s="14" t="s">
        <v>83</v>
      </c>
      <c r="AW279" s="14" t="s">
        <v>33</v>
      </c>
      <c r="AX279" s="14" t="s">
        <v>72</v>
      </c>
      <c r="AY279" s="246" t="s">
        <v>132</v>
      </c>
    </row>
    <row r="280" s="15" customFormat="1">
      <c r="A280" s="15"/>
      <c r="B280" s="247"/>
      <c r="C280" s="248"/>
      <c r="D280" s="227" t="s">
        <v>143</v>
      </c>
      <c r="E280" s="249" t="s">
        <v>19</v>
      </c>
      <c r="F280" s="250" t="s">
        <v>148</v>
      </c>
      <c r="G280" s="248"/>
      <c r="H280" s="251">
        <v>407</v>
      </c>
      <c r="I280" s="252"/>
      <c r="J280" s="248"/>
      <c r="K280" s="248"/>
      <c r="L280" s="253"/>
      <c r="M280" s="254"/>
      <c r="N280" s="255"/>
      <c r="O280" s="255"/>
      <c r="P280" s="255"/>
      <c r="Q280" s="255"/>
      <c r="R280" s="255"/>
      <c r="S280" s="255"/>
      <c r="T280" s="256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57" t="s">
        <v>143</v>
      </c>
      <c r="AU280" s="257" t="s">
        <v>83</v>
      </c>
      <c r="AV280" s="15" t="s">
        <v>139</v>
      </c>
      <c r="AW280" s="15" t="s">
        <v>33</v>
      </c>
      <c r="AX280" s="15" t="s">
        <v>80</v>
      </c>
      <c r="AY280" s="257" t="s">
        <v>132</v>
      </c>
    </row>
    <row r="281" s="2" customFormat="1" ht="24.15" customHeight="1">
      <c r="A281" s="41"/>
      <c r="B281" s="42"/>
      <c r="C281" s="207" t="s">
        <v>422</v>
      </c>
      <c r="D281" s="207" t="s">
        <v>134</v>
      </c>
      <c r="E281" s="208" t="s">
        <v>235</v>
      </c>
      <c r="F281" s="209" t="s">
        <v>236</v>
      </c>
      <c r="G281" s="210" t="s">
        <v>137</v>
      </c>
      <c r="H281" s="211">
        <v>407</v>
      </c>
      <c r="I281" s="212"/>
      <c r="J281" s="213">
        <f>ROUND(I281*H281,2)</f>
        <v>0</v>
      </c>
      <c r="K281" s="209" t="s">
        <v>138</v>
      </c>
      <c r="L281" s="47"/>
      <c r="M281" s="214" t="s">
        <v>19</v>
      </c>
      <c r="N281" s="215" t="s">
        <v>43</v>
      </c>
      <c r="O281" s="87"/>
      <c r="P281" s="216">
        <f>O281*H281</f>
        <v>0</v>
      </c>
      <c r="Q281" s="216">
        <v>0</v>
      </c>
      <c r="R281" s="216">
        <f>Q281*H281</f>
        <v>0</v>
      </c>
      <c r="S281" s="216">
        <v>0</v>
      </c>
      <c r="T281" s="217">
        <f>S281*H281</f>
        <v>0</v>
      </c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R281" s="218" t="s">
        <v>139</v>
      </c>
      <c r="AT281" s="218" t="s">
        <v>134</v>
      </c>
      <c r="AU281" s="218" t="s">
        <v>83</v>
      </c>
      <c r="AY281" s="20" t="s">
        <v>132</v>
      </c>
      <c r="BE281" s="219">
        <f>IF(N281="základní",J281,0)</f>
        <v>0</v>
      </c>
      <c r="BF281" s="219">
        <f>IF(N281="snížená",J281,0)</f>
        <v>0</v>
      </c>
      <c r="BG281" s="219">
        <f>IF(N281="zákl. přenesená",J281,0)</f>
        <v>0</v>
      </c>
      <c r="BH281" s="219">
        <f>IF(N281="sníž. přenesená",J281,0)</f>
        <v>0</v>
      </c>
      <c r="BI281" s="219">
        <f>IF(N281="nulová",J281,0)</f>
        <v>0</v>
      </c>
      <c r="BJ281" s="20" t="s">
        <v>80</v>
      </c>
      <c r="BK281" s="219">
        <f>ROUND(I281*H281,2)</f>
        <v>0</v>
      </c>
      <c r="BL281" s="20" t="s">
        <v>139</v>
      </c>
      <c r="BM281" s="218" t="s">
        <v>237</v>
      </c>
    </row>
    <row r="282" s="2" customFormat="1">
      <c r="A282" s="41"/>
      <c r="B282" s="42"/>
      <c r="C282" s="43"/>
      <c r="D282" s="220" t="s">
        <v>141</v>
      </c>
      <c r="E282" s="43"/>
      <c r="F282" s="221" t="s">
        <v>238</v>
      </c>
      <c r="G282" s="43"/>
      <c r="H282" s="43"/>
      <c r="I282" s="222"/>
      <c r="J282" s="43"/>
      <c r="K282" s="43"/>
      <c r="L282" s="47"/>
      <c r="M282" s="223"/>
      <c r="N282" s="224"/>
      <c r="O282" s="87"/>
      <c r="P282" s="87"/>
      <c r="Q282" s="87"/>
      <c r="R282" s="87"/>
      <c r="S282" s="87"/>
      <c r="T282" s="88"/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T282" s="20" t="s">
        <v>141</v>
      </c>
      <c r="AU282" s="20" t="s">
        <v>83</v>
      </c>
    </row>
    <row r="283" s="13" customFormat="1">
      <c r="A283" s="13"/>
      <c r="B283" s="225"/>
      <c r="C283" s="226"/>
      <c r="D283" s="227" t="s">
        <v>143</v>
      </c>
      <c r="E283" s="228" t="s">
        <v>19</v>
      </c>
      <c r="F283" s="229" t="s">
        <v>155</v>
      </c>
      <c r="G283" s="226"/>
      <c r="H283" s="228" t="s">
        <v>19</v>
      </c>
      <c r="I283" s="230"/>
      <c r="J283" s="226"/>
      <c r="K283" s="226"/>
      <c r="L283" s="231"/>
      <c r="M283" s="232"/>
      <c r="N283" s="233"/>
      <c r="O283" s="233"/>
      <c r="P283" s="233"/>
      <c r="Q283" s="233"/>
      <c r="R283" s="233"/>
      <c r="S283" s="233"/>
      <c r="T283" s="234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5" t="s">
        <v>143</v>
      </c>
      <c r="AU283" s="235" t="s">
        <v>83</v>
      </c>
      <c r="AV283" s="13" t="s">
        <v>80</v>
      </c>
      <c r="AW283" s="13" t="s">
        <v>33</v>
      </c>
      <c r="AX283" s="13" t="s">
        <v>72</v>
      </c>
      <c r="AY283" s="235" t="s">
        <v>132</v>
      </c>
    </row>
    <row r="284" s="14" customFormat="1">
      <c r="A284" s="14"/>
      <c r="B284" s="236"/>
      <c r="C284" s="237"/>
      <c r="D284" s="227" t="s">
        <v>143</v>
      </c>
      <c r="E284" s="238" t="s">
        <v>19</v>
      </c>
      <c r="F284" s="239" t="s">
        <v>635</v>
      </c>
      <c r="G284" s="237"/>
      <c r="H284" s="240">
        <v>390</v>
      </c>
      <c r="I284" s="241"/>
      <c r="J284" s="237"/>
      <c r="K284" s="237"/>
      <c r="L284" s="242"/>
      <c r="M284" s="243"/>
      <c r="N284" s="244"/>
      <c r="O284" s="244"/>
      <c r="P284" s="244"/>
      <c r="Q284" s="244"/>
      <c r="R284" s="244"/>
      <c r="S284" s="244"/>
      <c r="T284" s="245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6" t="s">
        <v>143</v>
      </c>
      <c r="AU284" s="246" t="s">
        <v>83</v>
      </c>
      <c r="AV284" s="14" t="s">
        <v>83</v>
      </c>
      <c r="AW284" s="14" t="s">
        <v>33</v>
      </c>
      <c r="AX284" s="14" t="s">
        <v>72</v>
      </c>
      <c r="AY284" s="246" t="s">
        <v>132</v>
      </c>
    </row>
    <row r="285" s="13" customFormat="1">
      <c r="A285" s="13"/>
      <c r="B285" s="225"/>
      <c r="C285" s="226"/>
      <c r="D285" s="227" t="s">
        <v>143</v>
      </c>
      <c r="E285" s="228" t="s">
        <v>19</v>
      </c>
      <c r="F285" s="229" t="s">
        <v>612</v>
      </c>
      <c r="G285" s="226"/>
      <c r="H285" s="228" t="s">
        <v>19</v>
      </c>
      <c r="I285" s="230"/>
      <c r="J285" s="226"/>
      <c r="K285" s="226"/>
      <c r="L285" s="231"/>
      <c r="M285" s="232"/>
      <c r="N285" s="233"/>
      <c r="O285" s="233"/>
      <c r="P285" s="233"/>
      <c r="Q285" s="233"/>
      <c r="R285" s="233"/>
      <c r="S285" s="233"/>
      <c r="T285" s="234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5" t="s">
        <v>143</v>
      </c>
      <c r="AU285" s="235" t="s">
        <v>83</v>
      </c>
      <c r="AV285" s="13" t="s">
        <v>80</v>
      </c>
      <c r="AW285" s="13" t="s">
        <v>33</v>
      </c>
      <c r="AX285" s="13" t="s">
        <v>72</v>
      </c>
      <c r="AY285" s="235" t="s">
        <v>132</v>
      </c>
    </row>
    <row r="286" s="14" customFormat="1">
      <c r="A286" s="14"/>
      <c r="B286" s="236"/>
      <c r="C286" s="237"/>
      <c r="D286" s="227" t="s">
        <v>143</v>
      </c>
      <c r="E286" s="238" t="s">
        <v>19</v>
      </c>
      <c r="F286" s="239" t="s">
        <v>613</v>
      </c>
      <c r="G286" s="237"/>
      <c r="H286" s="240">
        <v>17</v>
      </c>
      <c r="I286" s="241"/>
      <c r="J286" s="237"/>
      <c r="K286" s="237"/>
      <c r="L286" s="242"/>
      <c r="M286" s="243"/>
      <c r="N286" s="244"/>
      <c r="O286" s="244"/>
      <c r="P286" s="244"/>
      <c r="Q286" s="244"/>
      <c r="R286" s="244"/>
      <c r="S286" s="244"/>
      <c r="T286" s="245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6" t="s">
        <v>143</v>
      </c>
      <c r="AU286" s="246" t="s">
        <v>83</v>
      </c>
      <c r="AV286" s="14" t="s">
        <v>83</v>
      </c>
      <c r="AW286" s="14" t="s">
        <v>33</v>
      </c>
      <c r="AX286" s="14" t="s">
        <v>72</v>
      </c>
      <c r="AY286" s="246" t="s">
        <v>132</v>
      </c>
    </row>
    <row r="287" s="15" customFormat="1">
      <c r="A287" s="15"/>
      <c r="B287" s="247"/>
      <c r="C287" s="248"/>
      <c r="D287" s="227" t="s">
        <v>143</v>
      </c>
      <c r="E287" s="249" t="s">
        <v>19</v>
      </c>
      <c r="F287" s="250" t="s">
        <v>148</v>
      </c>
      <c r="G287" s="248"/>
      <c r="H287" s="251">
        <v>407</v>
      </c>
      <c r="I287" s="252"/>
      <c r="J287" s="248"/>
      <c r="K287" s="248"/>
      <c r="L287" s="253"/>
      <c r="M287" s="254"/>
      <c r="N287" s="255"/>
      <c r="O287" s="255"/>
      <c r="P287" s="255"/>
      <c r="Q287" s="255"/>
      <c r="R287" s="255"/>
      <c r="S287" s="255"/>
      <c r="T287" s="256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57" t="s">
        <v>143</v>
      </c>
      <c r="AU287" s="257" t="s">
        <v>83</v>
      </c>
      <c r="AV287" s="15" t="s">
        <v>139</v>
      </c>
      <c r="AW287" s="15" t="s">
        <v>33</v>
      </c>
      <c r="AX287" s="15" t="s">
        <v>80</v>
      </c>
      <c r="AY287" s="257" t="s">
        <v>132</v>
      </c>
    </row>
    <row r="288" s="2" customFormat="1" ht="16.5" customHeight="1">
      <c r="A288" s="41"/>
      <c r="B288" s="42"/>
      <c r="C288" s="207" t="s">
        <v>429</v>
      </c>
      <c r="D288" s="207" t="s">
        <v>134</v>
      </c>
      <c r="E288" s="208" t="s">
        <v>636</v>
      </c>
      <c r="F288" s="209" t="s">
        <v>637</v>
      </c>
      <c r="G288" s="210" t="s">
        <v>137</v>
      </c>
      <c r="H288" s="211">
        <v>12</v>
      </c>
      <c r="I288" s="212"/>
      <c r="J288" s="213">
        <f>ROUND(I288*H288,2)</f>
        <v>0</v>
      </c>
      <c r="K288" s="209" t="s">
        <v>138</v>
      </c>
      <c r="L288" s="47"/>
      <c r="M288" s="214" t="s">
        <v>19</v>
      </c>
      <c r="N288" s="215" t="s">
        <v>43</v>
      </c>
      <c r="O288" s="87"/>
      <c r="P288" s="216">
        <f>O288*H288</f>
        <v>0</v>
      </c>
      <c r="Q288" s="216">
        <v>0</v>
      </c>
      <c r="R288" s="216">
        <f>Q288*H288</f>
        <v>0</v>
      </c>
      <c r="S288" s="216">
        <v>0</v>
      </c>
      <c r="T288" s="217">
        <f>S288*H288</f>
        <v>0</v>
      </c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R288" s="218" t="s">
        <v>139</v>
      </c>
      <c r="AT288" s="218" t="s">
        <v>134</v>
      </c>
      <c r="AU288" s="218" t="s">
        <v>83</v>
      </c>
      <c r="AY288" s="20" t="s">
        <v>132</v>
      </c>
      <c r="BE288" s="219">
        <f>IF(N288="základní",J288,0)</f>
        <v>0</v>
      </c>
      <c r="BF288" s="219">
        <f>IF(N288="snížená",J288,0)</f>
        <v>0</v>
      </c>
      <c r="BG288" s="219">
        <f>IF(N288="zákl. přenesená",J288,0)</f>
        <v>0</v>
      </c>
      <c r="BH288" s="219">
        <f>IF(N288="sníž. přenesená",J288,0)</f>
        <v>0</v>
      </c>
      <c r="BI288" s="219">
        <f>IF(N288="nulová",J288,0)</f>
        <v>0</v>
      </c>
      <c r="BJ288" s="20" t="s">
        <v>80</v>
      </c>
      <c r="BK288" s="219">
        <f>ROUND(I288*H288,2)</f>
        <v>0</v>
      </c>
      <c r="BL288" s="20" t="s">
        <v>139</v>
      </c>
      <c r="BM288" s="218" t="s">
        <v>638</v>
      </c>
    </row>
    <row r="289" s="2" customFormat="1">
      <c r="A289" s="41"/>
      <c r="B289" s="42"/>
      <c r="C289" s="43"/>
      <c r="D289" s="220" t="s">
        <v>141</v>
      </c>
      <c r="E289" s="43"/>
      <c r="F289" s="221" t="s">
        <v>639</v>
      </c>
      <c r="G289" s="43"/>
      <c r="H289" s="43"/>
      <c r="I289" s="222"/>
      <c r="J289" s="43"/>
      <c r="K289" s="43"/>
      <c r="L289" s="47"/>
      <c r="M289" s="223"/>
      <c r="N289" s="224"/>
      <c r="O289" s="87"/>
      <c r="P289" s="87"/>
      <c r="Q289" s="87"/>
      <c r="R289" s="87"/>
      <c r="S289" s="87"/>
      <c r="T289" s="88"/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T289" s="20" t="s">
        <v>141</v>
      </c>
      <c r="AU289" s="20" t="s">
        <v>83</v>
      </c>
    </row>
    <row r="290" s="13" customFormat="1">
      <c r="A290" s="13"/>
      <c r="B290" s="225"/>
      <c r="C290" s="226"/>
      <c r="D290" s="227" t="s">
        <v>143</v>
      </c>
      <c r="E290" s="228" t="s">
        <v>19</v>
      </c>
      <c r="F290" s="229" t="s">
        <v>600</v>
      </c>
      <c r="G290" s="226"/>
      <c r="H290" s="228" t="s">
        <v>19</v>
      </c>
      <c r="I290" s="230"/>
      <c r="J290" s="226"/>
      <c r="K290" s="226"/>
      <c r="L290" s="231"/>
      <c r="M290" s="232"/>
      <c r="N290" s="233"/>
      <c r="O290" s="233"/>
      <c r="P290" s="233"/>
      <c r="Q290" s="233"/>
      <c r="R290" s="233"/>
      <c r="S290" s="233"/>
      <c r="T290" s="234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5" t="s">
        <v>143</v>
      </c>
      <c r="AU290" s="235" t="s">
        <v>83</v>
      </c>
      <c r="AV290" s="13" t="s">
        <v>80</v>
      </c>
      <c r="AW290" s="13" t="s">
        <v>33</v>
      </c>
      <c r="AX290" s="13" t="s">
        <v>72</v>
      </c>
      <c r="AY290" s="235" t="s">
        <v>132</v>
      </c>
    </row>
    <row r="291" s="14" customFormat="1">
      <c r="A291" s="14"/>
      <c r="B291" s="236"/>
      <c r="C291" s="237"/>
      <c r="D291" s="227" t="s">
        <v>143</v>
      </c>
      <c r="E291" s="238" t="s">
        <v>19</v>
      </c>
      <c r="F291" s="239" t="s">
        <v>606</v>
      </c>
      <c r="G291" s="237"/>
      <c r="H291" s="240">
        <v>12</v>
      </c>
      <c r="I291" s="241"/>
      <c r="J291" s="237"/>
      <c r="K291" s="237"/>
      <c r="L291" s="242"/>
      <c r="M291" s="243"/>
      <c r="N291" s="244"/>
      <c r="O291" s="244"/>
      <c r="P291" s="244"/>
      <c r="Q291" s="244"/>
      <c r="R291" s="244"/>
      <c r="S291" s="244"/>
      <c r="T291" s="245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46" t="s">
        <v>143</v>
      </c>
      <c r="AU291" s="246" t="s">
        <v>83</v>
      </c>
      <c r="AV291" s="14" t="s">
        <v>83</v>
      </c>
      <c r="AW291" s="14" t="s">
        <v>33</v>
      </c>
      <c r="AX291" s="14" t="s">
        <v>80</v>
      </c>
      <c r="AY291" s="246" t="s">
        <v>132</v>
      </c>
    </row>
    <row r="292" s="12" customFormat="1" ht="22.8" customHeight="1">
      <c r="A292" s="12"/>
      <c r="B292" s="191"/>
      <c r="C292" s="192"/>
      <c r="D292" s="193" t="s">
        <v>71</v>
      </c>
      <c r="E292" s="205" t="s">
        <v>208</v>
      </c>
      <c r="F292" s="205" t="s">
        <v>239</v>
      </c>
      <c r="G292" s="192"/>
      <c r="H292" s="192"/>
      <c r="I292" s="195"/>
      <c r="J292" s="206">
        <f>BK292</f>
        <v>0</v>
      </c>
      <c r="K292" s="192"/>
      <c r="L292" s="197"/>
      <c r="M292" s="198"/>
      <c r="N292" s="199"/>
      <c r="O292" s="199"/>
      <c r="P292" s="200">
        <f>SUM(P293:P433)</f>
        <v>0</v>
      </c>
      <c r="Q292" s="199"/>
      <c r="R292" s="200">
        <f>SUM(R293:R433)</f>
        <v>18.068917979999998</v>
      </c>
      <c r="S292" s="199"/>
      <c r="T292" s="201">
        <f>SUM(T293:T433)</f>
        <v>35.090000000000003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202" t="s">
        <v>80</v>
      </c>
      <c r="AT292" s="203" t="s">
        <v>71</v>
      </c>
      <c r="AU292" s="203" t="s">
        <v>80</v>
      </c>
      <c r="AY292" s="202" t="s">
        <v>132</v>
      </c>
      <c r="BK292" s="204">
        <f>SUM(BK293:BK433)</f>
        <v>0</v>
      </c>
    </row>
    <row r="293" s="2" customFormat="1" ht="21.75" customHeight="1">
      <c r="A293" s="41"/>
      <c r="B293" s="42"/>
      <c r="C293" s="207" t="s">
        <v>640</v>
      </c>
      <c r="D293" s="207" t="s">
        <v>134</v>
      </c>
      <c r="E293" s="208" t="s">
        <v>241</v>
      </c>
      <c r="F293" s="209" t="s">
        <v>242</v>
      </c>
      <c r="G293" s="210" t="s">
        <v>243</v>
      </c>
      <c r="H293" s="211">
        <v>34</v>
      </c>
      <c r="I293" s="212"/>
      <c r="J293" s="213">
        <f>ROUND(I293*H293,2)</f>
        <v>0</v>
      </c>
      <c r="K293" s="209" t="s">
        <v>138</v>
      </c>
      <c r="L293" s="47"/>
      <c r="M293" s="214" t="s">
        <v>19</v>
      </c>
      <c r="N293" s="215" t="s">
        <v>43</v>
      </c>
      <c r="O293" s="87"/>
      <c r="P293" s="216">
        <f>O293*H293</f>
        <v>0</v>
      </c>
      <c r="Q293" s="216">
        <v>0</v>
      </c>
      <c r="R293" s="216">
        <f>Q293*H293</f>
        <v>0</v>
      </c>
      <c r="S293" s="216">
        <v>0</v>
      </c>
      <c r="T293" s="217">
        <f>S293*H293</f>
        <v>0</v>
      </c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R293" s="218" t="s">
        <v>139</v>
      </c>
      <c r="AT293" s="218" t="s">
        <v>134</v>
      </c>
      <c r="AU293" s="218" t="s">
        <v>83</v>
      </c>
      <c r="AY293" s="20" t="s">
        <v>132</v>
      </c>
      <c r="BE293" s="219">
        <f>IF(N293="základní",J293,0)</f>
        <v>0</v>
      </c>
      <c r="BF293" s="219">
        <f>IF(N293="snížená",J293,0)</f>
        <v>0</v>
      </c>
      <c r="BG293" s="219">
        <f>IF(N293="zákl. přenesená",J293,0)</f>
        <v>0</v>
      </c>
      <c r="BH293" s="219">
        <f>IF(N293="sníž. přenesená",J293,0)</f>
        <v>0</v>
      </c>
      <c r="BI293" s="219">
        <f>IF(N293="nulová",J293,0)</f>
        <v>0</v>
      </c>
      <c r="BJ293" s="20" t="s">
        <v>80</v>
      </c>
      <c r="BK293" s="219">
        <f>ROUND(I293*H293,2)</f>
        <v>0</v>
      </c>
      <c r="BL293" s="20" t="s">
        <v>139</v>
      </c>
      <c r="BM293" s="218" t="s">
        <v>244</v>
      </c>
    </row>
    <row r="294" s="2" customFormat="1">
      <c r="A294" s="41"/>
      <c r="B294" s="42"/>
      <c r="C294" s="43"/>
      <c r="D294" s="220" t="s">
        <v>141</v>
      </c>
      <c r="E294" s="43"/>
      <c r="F294" s="221" t="s">
        <v>245</v>
      </c>
      <c r="G294" s="43"/>
      <c r="H294" s="43"/>
      <c r="I294" s="222"/>
      <c r="J294" s="43"/>
      <c r="K294" s="43"/>
      <c r="L294" s="47"/>
      <c r="M294" s="223"/>
      <c r="N294" s="224"/>
      <c r="O294" s="87"/>
      <c r="P294" s="87"/>
      <c r="Q294" s="87"/>
      <c r="R294" s="87"/>
      <c r="S294" s="87"/>
      <c r="T294" s="88"/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T294" s="20" t="s">
        <v>141</v>
      </c>
      <c r="AU294" s="20" t="s">
        <v>83</v>
      </c>
    </row>
    <row r="295" s="13" customFormat="1">
      <c r="A295" s="13"/>
      <c r="B295" s="225"/>
      <c r="C295" s="226"/>
      <c r="D295" s="227" t="s">
        <v>143</v>
      </c>
      <c r="E295" s="228" t="s">
        <v>19</v>
      </c>
      <c r="F295" s="229" t="s">
        <v>246</v>
      </c>
      <c r="G295" s="226"/>
      <c r="H295" s="228" t="s">
        <v>19</v>
      </c>
      <c r="I295" s="230"/>
      <c r="J295" s="226"/>
      <c r="K295" s="226"/>
      <c r="L295" s="231"/>
      <c r="M295" s="232"/>
      <c r="N295" s="233"/>
      <c r="O295" s="233"/>
      <c r="P295" s="233"/>
      <c r="Q295" s="233"/>
      <c r="R295" s="233"/>
      <c r="S295" s="233"/>
      <c r="T295" s="234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5" t="s">
        <v>143</v>
      </c>
      <c r="AU295" s="235" t="s">
        <v>83</v>
      </c>
      <c r="AV295" s="13" t="s">
        <v>80</v>
      </c>
      <c r="AW295" s="13" t="s">
        <v>33</v>
      </c>
      <c r="AX295" s="13" t="s">
        <v>72</v>
      </c>
      <c r="AY295" s="235" t="s">
        <v>132</v>
      </c>
    </row>
    <row r="296" s="14" customFormat="1">
      <c r="A296" s="14"/>
      <c r="B296" s="236"/>
      <c r="C296" s="237"/>
      <c r="D296" s="227" t="s">
        <v>143</v>
      </c>
      <c r="E296" s="238" t="s">
        <v>19</v>
      </c>
      <c r="F296" s="239" t="s">
        <v>247</v>
      </c>
      <c r="G296" s="237"/>
      <c r="H296" s="240">
        <v>6</v>
      </c>
      <c r="I296" s="241"/>
      <c r="J296" s="237"/>
      <c r="K296" s="237"/>
      <c r="L296" s="242"/>
      <c r="M296" s="243"/>
      <c r="N296" s="244"/>
      <c r="O296" s="244"/>
      <c r="P296" s="244"/>
      <c r="Q296" s="244"/>
      <c r="R296" s="244"/>
      <c r="S296" s="244"/>
      <c r="T296" s="245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6" t="s">
        <v>143</v>
      </c>
      <c r="AU296" s="246" t="s">
        <v>83</v>
      </c>
      <c r="AV296" s="14" t="s">
        <v>83</v>
      </c>
      <c r="AW296" s="14" t="s">
        <v>33</v>
      </c>
      <c r="AX296" s="14" t="s">
        <v>72</v>
      </c>
      <c r="AY296" s="246" t="s">
        <v>132</v>
      </c>
    </row>
    <row r="297" s="14" customFormat="1">
      <c r="A297" s="14"/>
      <c r="B297" s="236"/>
      <c r="C297" s="237"/>
      <c r="D297" s="227" t="s">
        <v>143</v>
      </c>
      <c r="E297" s="238" t="s">
        <v>19</v>
      </c>
      <c r="F297" s="239" t="s">
        <v>248</v>
      </c>
      <c r="G297" s="237"/>
      <c r="H297" s="240">
        <v>4</v>
      </c>
      <c r="I297" s="241"/>
      <c r="J297" s="237"/>
      <c r="K297" s="237"/>
      <c r="L297" s="242"/>
      <c r="M297" s="243"/>
      <c r="N297" s="244"/>
      <c r="O297" s="244"/>
      <c r="P297" s="244"/>
      <c r="Q297" s="244"/>
      <c r="R297" s="244"/>
      <c r="S297" s="244"/>
      <c r="T297" s="245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46" t="s">
        <v>143</v>
      </c>
      <c r="AU297" s="246" t="s">
        <v>83</v>
      </c>
      <c r="AV297" s="14" t="s">
        <v>83</v>
      </c>
      <c r="AW297" s="14" t="s">
        <v>33</v>
      </c>
      <c r="AX297" s="14" t="s">
        <v>72</v>
      </c>
      <c r="AY297" s="246" t="s">
        <v>132</v>
      </c>
    </row>
    <row r="298" s="14" customFormat="1">
      <c r="A298" s="14"/>
      <c r="B298" s="236"/>
      <c r="C298" s="237"/>
      <c r="D298" s="227" t="s">
        <v>143</v>
      </c>
      <c r="E298" s="238" t="s">
        <v>19</v>
      </c>
      <c r="F298" s="239" t="s">
        <v>249</v>
      </c>
      <c r="G298" s="237"/>
      <c r="H298" s="240">
        <v>4</v>
      </c>
      <c r="I298" s="241"/>
      <c r="J298" s="237"/>
      <c r="K298" s="237"/>
      <c r="L298" s="242"/>
      <c r="M298" s="243"/>
      <c r="N298" s="244"/>
      <c r="O298" s="244"/>
      <c r="P298" s="244"/>
      <c r="Q298" s="244"/>
      <c r="R298" s="244"/>
      <c r="S298" s="244"/>
      <c r="T298" s="245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6" t="s">
        <v>143</v>
      </c>
      <c r="AU298" s="246" t="s">
        <v>83</v>
      </c>
      <c r="AV298" s="14" t="s">
        <v>83</v>
      </c>
      <c r="AW298" s="14" t="s">
        <v>33</v>
      </c>
      <c r="AX298" s="14" t="s">
        <v>72</v>
      </c>
      <c r="AY298" s="246" t="s">
        <v>132</v>
      </c>
    </row>
    <row r="299" s="14" customFormat="1">
      <c r="A299" s="14"/>
      <c r="B299" s="236"/>
      <c r="C299" s="237"/>
      <c r="D299" s="227" t="s">
        <v>143</v>
      </c>
      <c r="E299" s="238" t="s">
        <v>19</v>
      </c>
      <c r="F299" s="239" t="s">
        <v>250</v>
      </c>
      <c r="G299" s="237"/>
      <c r="H299" s="240">
        <v>2</v>
      </c>
      <c r="I299" s="241"/>
      <c r="J299" s="237"/>
      <c r="K299" s="237"/>
      <c r="L299" s="242"/>
      <c r="M299" s="243"/>
      <c r="N299" s="244"/>
      <c r="O299" s="244"/>
      <c r="P299" s="244"/>
      <c r="Q299" s="244"/>
      <c r="R299" s="244"/>
      <c r="S299" s="244"/>
      <c r="T299" s="245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46" t="s">
        <v>143</v>
      </c>
      <c r="AU299" s="246" t="s">
        <v>83</v>
      </c>
      <c r="AV299" s="14" t="s">
        <v>83</v>
      </c>
      <c r="AW299" s="14" t="s">
        <v>33</v>
      </c>
      <c r="AX299" s="14" t="s">
        <v>72</v>
      </c>
      <c r="AY299" s="246" t="s">
        <v>132</v>
      </c>
    </row>
    <row r="300" s="14" customFormat="1">
      <c r="A300" s="14"/>
      <c r="B300" s="236"/>
      <c r="C300" s="237"/>
      <c r="D300" s="227" t="s">
        <v>143</v>
      </c>
      <c r="E300" s="238" t="s">
        <v>19</v>
      </c>
      <c r="F300" s="239" t="s">
        <v>251</v>
      </c>
      <c r="G300" s="237"/>
      <c r="H300" s="240">
        <v>6</v>
      </c>
      <c r="I300" s="241"/>
      <c r="J300" s="237"/>
      <c r="K300" s="237"/>
      <c r="L300" s="242"/>
      <c r="M300" s="243"/>
      <c r="N300" s="244"/>
      <c r="O300" s="244"/>
      <c r="P300" s="244"/>
      <c r="Q300" s="244"/>
      <c r="R300" s="244"/>
      <c r="S300" s="244"/>
      <c r="T300" s="245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46" t="s">
        <v>143</v>
      </c>
      <c r="AU300" s="246" t="s">
        <v>83</v>
      </c>
      <c r="AV300" s="14" t="s">
        <v>83</v>
      </c>
      <c r="AW300" s="14" t="s">
        <v>33</v>
      </c>
      <c r="AX300" s="14" t="s">
        <v>72</v>
      </c>
      <c r="AY300" s="246" t="s">
        <v>132</v>
      </c>
    </row>
    <row r="301" s="14" customFormat="1">
      <c r="A301" s="14"/>
      <c r="B301" s="236"/>
      <c r="C301" s="237"/>
      <c r="D301" s="227" t="s">
        <v>143</v>
      </c>
      <c r="E301" s="238" t="s">
        <v>19</v>
      </c>
      <c r="F301" s="239" t="s">
        <v>252</v>
      </c>
      <c r="G301" s="237"/>
      <c r="H301" s="240">
        <v>2</v>
      </c>
      <c r="I301" s="241"/>
      <c r="J301" s="237"/>
      <c r="K301" s="237"/>
      <c r="L301" s="242"/>
      <c r="M301" s="243"/>
      <c r="N301" s="244"/>
      <c r="O301" s="244"/>
      <c r="P301" s="244"/>
      <c r="Q301" s="244"/>
      <c r="R301" s="244"/>
      <c r="S301" s="244"/>
      <c r="T301" s="245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6" t="s">
        <v>143</v>
      </c>
      <c r="AU301" s="246" t="s">
        <v>83</v>
      </c>
      <c r="AV301" s="14" t="s">
        <v>83</v>
      </c>
      <c r="AW301" s="14" t="s">
        <v>33</v>
      </c>
      <c r="AX301" s="14" t="s">
        <v>72</v>
      </c>
      <c r="AY301" s="246" t="s">
        <v>132</v>
      </c>
    </row>
    <row r="302" s="14" customFormat="1">
      <c r="A302" s="14"/>
      <c r="B302" s="236"/>
      <c r="C302" s="237"/>
      <c r="D302" s="227" t="s">
        <v>143</v>
      </c>
      <c r="E302" s="238" t="s">
        <v>19</v>
      </c>
      <c r="F302" s="239" t="s">
        <v>253</v>
      </c>
      <c r="G302" s="237"/>
      <c r="H302" s="240">
        <v>6</v>
      </c>
      <c r="I302" s="241"/>
      <c r="J302" s="237"/>
      <c r="K302" s="237"/>
      <c r="L302" s="242"/>
      <c r="M302" s="243"/>
      <c r="N302" s="244"/>
      <c r="O302" s="244"/>
      <c r="P302" s="244"/>
      <c r="Q302" s="244"/>
      <c r="R302" s="244"/>
      <c r="S302" s="244"/>
      <c r="T302" s="245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6" t="s">
        <v>143</v>
      </c>
      <c r="AU302" s="246" t="s">
        <v>83</v>
      </c>
      <c r="AV302" s="14" t="s">
        <v>83</v>
      </c>
      <c r="AW302" s="14" t="s">
        <v>33</v>
      </c>
      <c r="AX302" s="14" t="s">
        <v>72</v>
      </c>
      <c r="AY302" s="246" t="s">
        <v>132</v>
      </c>
    </row>
    <row r="303" s="14" customFormat="1">
      <c r="A303" s="14"/>
      <c r="B303" s="236"/>
      <c r="C303" s="237"/>
      <c r="D303" s="227" t="s">
        <v>143</v>
      </c>
      <c r="E303" s="238" t="s">
        <v>19</v>
      </c>
      <c r="F303" s="239" t="s">
        <v>254</v>
      </c>
      <c r="G303" s="237"/>
      <c r="H303" s="240">
        <v>4</v>
      </c>
      <c r="I303" s="241"/>
      <c r="J303" s="237"/>
      <c r="K303" s="237"/>
      <c r="L303" s="242"/>
      <c r="M303" s="243"/>
      <c r="N303" s="244"/>
      <c r="O303" s="244"/>
      <c r="P303" s="244"/>
      <c r="Q303" s="244"/>
      <c r="R303" s="244"/>
      <c r="S303" s="244"/>
      <c r="T303" s="245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46" t="s">
        <v>143</v>
      </c>
      <c r="AU303" s="246" t="s">
        <v>83</v>
      </c>
      <c r="AV303" s="14" t="s">
        <v>83</v>
      </c>
      <c r="AW303" s="14" t="s">
        <v>33</v>
      </c>
      <c r="AX303" s="14" t="s">
        <v>72</v>
      </c>
      <c r="AY303" s="246" t="s">
        <v>132</v>
      </c>
    </row>
    <row r="304" s="15" customFormat="1">
      <c r="A304" s="15"/>
      <c r="B304" s="247"/>
      <c r="C304" s="248"/>
      <c r="D304" s="227" t="s">
        <v>143</v>
      </c>
      <c r="E304" s="249" t="s">
        <v>19</v>
      </c>
      <c r="F304" s="250" t="s">
        <v>148</v>
      </c>
      <c r="G304" s="248"/>
      <c r="H304" s="251">
        <v>34</v>
      </c>
      <c r="I304" s="252"/>
      <c r="J304" s="248"/>
      <c r="K304" s="248"/>
      <c r="L304" s="253"/>
      <c r="M304" s="254"/>
      <c r="N304" s="255"/>
      <c r="O304" s="255"/>
      <c r="P304" s="255"/>
      <c r="Q304" s="255"/>
      <c r="R304" s="255"/>
      <c r="S304" s="255"/>
      <c r="T304" s="256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57" t="s">
        <v>143</v>
      </c>
      <c r="AU304" s="257" t="s">
        <v>83</v>
      </c>
      <c r="AV304" s="15" t="s">
        <v>139</v>
      </c>
      <c r="AW304" s="15" t="s">
        <v>33</v>
      </c>
      <c r="AX304" s="15" t="s">
        <v>80</v>
      </c>
      <c r="AY304" s="257" t="s">
        <v>132</v>
      </c>
    </row>
    <row r="305" s="2" customFormat="1" ht="24.15" customHeight="1">
      <c r="A305" s="41"/>
      <c r="B305" s="42"/>
      <c r="C305" s="207" t="s">
        <v>641</v>
      </c>
      <c r="D305" s="207" t="s">
        <v>134</v>
      </c>
      <c r="E305" s="208" t="s">
        <v>256</v>
      </c>
      <c r="F305" s="209" t="s">
        <v>257</v>
      </c>
      <c r="G305" s="210" t="s">
        <v>243</v>
      </c>
      <c r="H305" s="211">
        <v>1020</v>
      </c>
      <c r="I305" s="212"/>
      <c r="J305" s="213">
        <f>ROUND(I305*H305,2)</f>
        <v>0</v>
      </c>
      <c r="K305" s="209" t="s">
        <v>138</v>
      </c>
      <c r="L305" s="47"/>
      <c r="M305" s="214" t="s">
        <v>19</v>
      </c>
      <c r="N305" s="215" t="s">
        <v>43</v>
      </c>
      <c r="O305" s="87"/>
      <c r="P305" s="216">
        <f>O305*H305</f>
        <v>0</v>
      </c>
      <c r="Q305" s="216">
        <v>0</v>
      </c>
      <c r="R305" s="216">
        <f>Q305*H305</f>
        <v>0</v>
      </c>
      <c r="S305" s="216">
        <v>0</v>
      </c>
      <c r="T305" s="217">
        <f>S305*H305</f>
        <v>0</v>
      </c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R305" s="218" t="s">
        <v>139</v>
      </c>
      <c r="AT305" s="218" t="s">
        <v>134</v>
      </c>
      <c r="AU305" s="218" t="s">
        <v>83</v>
      </c>
      <c r="AY305" s="20" t="s">
        <v>132</v>
      </c>
      <c r="BE305" s="219">
        <f>IF(N305="základní",J305,0)</f>
        <v>0</v>
      </c>
      <c r="BF305" s="219">
        <f>IF(N305="snížená",J305,0)</f>
        <v>0</v>
      </c>
      <c r="BG305" s="219">
        <f>IF(N305="zákl. přenesená",J305,0)</f>
        <v>0</v>
      </c>
      <c r="BH305" s="219">
        <f>IF(N305="sníž. přenesená",J305,0)</f>
        <v>0</v>
      </c>
      <c r="BI305" s="219">
        <f>IF(N305="nulová",J305,0)</f>
        <v>0</v>
      </c>
      <c r="BJ305" s="20" t="s">
        <v>80</v>
      </c>
      <c r="BK305" s="219">
        <f>ROUND(I305*H305,2)</f>
        <v>0</v>
      </c>
      <c r="BL305" s="20" t="s">
        <v>139</v>
      </c>
      <c r="BM305" s="218" t="s">
        <v>258</v>
      </c>
    </row>
    <row r="306" s="2" customFormat="1">
      <c r="A306" s="41"/>
      <c r="B306" s="42"/>
      <c r="C306" s="43"/>
      <c r="D306" s="220" t="s">
        <v>141</v>
      </c>
      <c r="E306" s="43"/>
      <c r="F306" s="221" t="s">
        <v>259</v>
      </c>
      <c r="G306" s="43"/>
      <c r="H306" s="43"/>
      <c r="I306" s="222"/>
      <c r="J306" s="43"/>
      <c r="K306" s="43"/>
      <c r="L306" s="47"/>
      <c r="M306" s="223"/>
      <c r="N306" s="224"/>
      <c r="O306" s="87"/>
      <c r="P306" s="87"/>
      <c r="Q306" s="87"/>
      <c r="R306" s="87"/>
      <c r="S306" s="87"/>
      <c r="T306" s="88"/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T306" s="20" t="s">
        <v>141</v>
      </c>
      <c r="AU306" s="20" t="s">
        <v>83</v>
      </c>
    </row>
    <row r="307" s="13" customFormat="1">
      <c r="A307" s="13"/>
      <c r="B307" s="225"/>
      <c r="C307" s="226"/>
      <c r="D307" s="227" t="s">
        <v>143</v>
      </c>
      <c r="E307" s="228" t="s">
        <v>19</v>
      </c>
      <c r="F307" s="229" t="s">
        <v>260</v>
      </c>
      <c r="G307" s="226"/>
      <c r="H307" s="228" t="s">
        <v>19</v>
      </c>
      <c r="I307" s="230"/>
      <c r="J307" s="226"/>
      <c r="K307" s="226"/>
      <c r="L307" s="231"/>
      <c r="M307" s="232"/>
      <c r="N307" s="233"/>
      <c r="O307" s="233"/>
      <c r="P307" s="233"/>
      <c r="Q307" s="233"/>
      <c r="R307" s="233"/>
      <c r="S307" s="233"/>
      <c r="T307" s="234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5" t="s">
        <v>143</v>
      </c>
      <c r="AU307" s="235" t="s">
        <v>83</v>
      </c>
      <c r="AV307" s="13" t="s">
        <v>80</v>
      </c>
      <c r="AW307" s="13" t="s">
        <v>33</v>
      </c>
      <c r="AX307" s="13" t="s">
        <v>72</v>
      </c>
      <c r="AY307" s="235" t="s">
        <v>132</v>
      </c>
    </row>
    <row r="308" s="14" customFormat="1">
      <c r="A308" s="14"/>
      <c r="B308" s="236"/>
      <c r="C308" s="237"/>
      <c r="D308" s="227" t="s">
        <v>143</v>
      </c>
      <c r="E308" s="238" t="s">
        <v>19</v>
      </c>
      <c r="F308" s="239" t="s">
        <v>261</v>
      </c>
      <c r="G308" s="237"/>
      <c r="H308" s="240">
        <v>1020</v>
      </c>
      <c r="I308" s="241"/>
      <c r="J308" s="237"/>
      <c r="K308" s="237"/>
      <c r="L308" s="242"/>
      <c r="M308" s="243"/>
      <c r="N308" s="244"/>
      <c r="O308" s="244"/>
      <c r="P308" s="244"/>
      <c r="Q308" s="244"/>
      <c r="R308" s="244"/>
      <c r="S308" s="244"/>
      <c r="T308" s="245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46" t="s">
        <v>143</v>
      </c>
      <c r="AU308" s="246" t="s">
        <v>83</v>
      </c>
      <c r="AV308" s="14" t="s">
        <v>83</v>
      </c>
      <c r="AW308" s="14" t="s">
        <v>33</v>
      </c>
      <c r="AX308" s="14" t="s">
        <v>80</v>
      </c>
      <c r="AY308" s="246" t="s">
        <v>132</v>
      </c>
    </row>
    <row r="309" s="2" customFormat="1" ht="16.5" customHeight="1">
      <c r="A309" s="41"/>
      <c r="B309" s="42"/>
      <c r="C309" s="207" t="s">
        <v>642</v>
      </c>
      <c r="D309" s="207" t="s">
        <v>134</v>
      </c>
      <c r="E309" s="208" t="s">
        <v>263</v>
      </c>
      <c r="F309" s="209" t="s">
        <v>264</v>
      </c>
      <c r="G309" s="210" t="s">
        <v>243</v>
      </c>
      <c r="H309" s="211">
        <v>30</v>
      </c>
      <c r="I309" s="212"/>
      <c r="J309" s="213">
        <f>ROUND(I309*H309,2)</f>
        <v>0</v>
      </c>
      <c r="K309" s="209" t="s">
        <v>138</v>
      </c>
      <c r="L309" s="47"/>
      <c r="M309" s="214" t="s">
        <v>19</v>
      </c>
      <c r="N309" s="215" t="s">
        <v>43</v>
      </c>
      <c r="O309" s="87"/>
      <c r="P309" s="216">
        <f>O309*H309</f>
        <v>0</v>
      </c>
      <c r="Q309" s="216">
        <v>0</v>
      </c>
      <c r="R309" s="216">
        <f>Q309*H309</f>
        <v>0</v>
      </c>
      <c r="S309" s="216">
        <v>0</v>
      </c>
      <c r="T309" s="217">
        <f>S309*H309</f>
        <v>0</v>
      </c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R309" s="218" t="s">
        <v>139</v>
      </c>
      <c r="AT309" s="218" t="s">
        <v>134</v>
      </c>
      <c r="AU309" s="218" t="s">
        <v>83</v>
      </c>
      <c r="AY309" s="20" t="s">
        <v>132</v>
      </c>
      <c r="BE309" s="219">
        <f>IF(N309="základní",J309,0)</f>
        <v>0</v>
      </c>
      <c r="BF309" s="219">
        <f>IF(N309="snížená",J309,0)</f>
        <v>0</v>
      </c>
      <c r="BG309" s="219">
        <f>IF(N309="zákl. přenesená",J309,0)</f>
        <v>0</v>
      </c>
      <c r="BH309" s="219">
        <f>IF(N309="sníž. přenesená",J309,0)</f>
        <v>0</v>
      </c>
      <c r="BI309" s="219">
        <f>IF(N309="nulová",J309,0)</f>
        <v>0</v>
      </c>
      <c r="BJ309" s="20" t="s">
        <v>80</v>
      </c>
      <c r="BK309" s="219">
        <f>ROUND(I309*H309,2)</f>
        <v>0</v>
      </c>
      <c r="BL309" s="20" t="s">
        <v>139</v>
      </c>
      <c r="BM309" s="218" t="s">
        <v>265</v>
      </c>
    </row>
    <row r="310" s="2" customFormat="1">
      <c r="A310" s="41"/>
      <c r="B310" s="42"/>
      <c r="C310" s="43"/>
      <c r="D310" s="220" t="s">
        <v>141</v>
      </c>
      <c r="E310" s="43"/>
      <c r="F310" s="221" t="s">
        <v>266</v>
      </c>
      <c r="G310" s="43"/>
      <c r="H310" s="43"/>
      <c r="I310" s="222"/>
      <c r="J310" s="43"/>
      <c r="K310" s="43"/>
      <c r="L310" s="47"/>
      <c r="M310" s="223"/>
      <c r="N310" s="224"/>
      <c r="O310" s="87"/>
      <c r="P310" s="87"/>
      <c r="Q310" s="87"/>
      <c r="R310" s="87"/>
      <c r="S310" s="87"/>
      <c r="T310" s="88"/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T310" s="20" t="s">
        <v>141</v>
      </c>
      <c r="AU310" s="20" t="s">
        <v>83</v>
      </c>
    </row>
    <row r="311" s="13" customFormat="1">
      <c r="A311" s="13"/>
      <c r="B311" s="225"/>
      <c r="C311" s="226"/>
      <c r="D311" s="227" t="s">
        <v>143</v>
      </c>
      <c r="E311" s="228" t="s">
        <v>19</v>
      </c>
      <c r="F311" s="229" t="s">
        <v>246</v>
      </c>
      <c r="G311" s="226"/>
      <c r="H311" s="228" t="s">
        <v>19</v>
      </c>
      <c r="I311" s="230"/>
      <c r="J311" s="226"/>
      <c r="K311" s="226"/>
      <c r="L311" s="231"/>
      <c r="M311" s="232"/>
      <c r="N311" s="233"/>
      <c r="O311" s="233"/>
      <c r="P311" s="233"/>
      <c r="Q311" s="233"/>
      <c r="R311" s="233"/>
      <c r="S311" s="233"/>
      <c r="T311" s="234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5" t="s">
        <v>143</v>
      </c>
      <c r="AU311" s="235" t="s">
        <v>83</v>
      </c>
      <c r="AV311" s="13" t="s">
        <v>80</v>
      </c>
      <c r="AW311" s="13" t="s">
        <v>33</v>
      </c>
      <c r="AX311" s="13" t="s">
        <v>72</v>
      </c>
      <c r="AY311" s="235" t="s">
        <v>132</v>
      </c>
    </row>
    <row r="312" s="14" customFormat="1">
      <c r="A312" s="14"/>
      <c r="B312" s="236"/>
      <c r="C312" s="237"/>
      <c r="D312" s="227" t="s">
        <v>143</v>
      </c>
      <c r="E312" s="238" t="s">
        <v>19</v>
      </c>
      <c r="F312" s="239" t="s">
        <v>267</v>
      </c>
      <c r="G312" s="237"/>
      <c r="H312" s="240">
        <v>30</v>
      </c>
      <c r="I312" s="241"/>
      <c r="J312" s="237"/>
      <c r="K312" s="237"/>
      <c r="L312" s="242"/>
      <c r="M312" s="243"/>
      <c r="N312" s="244"/>
      <c r="O312" s="244"/>
      <c r="P312" s="244"/>
      <c r="Q312" s="244"/>
      <c r="R312" s="244"/>
      <c r="S312" s="244"/>
      <c r="T312" s="245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46" t="s">
        <v>143</v>
      </c>
      <c r="AU312" s="246" t="s">
        <v>83</v>
      </c>
      <c r="AV312" s="14" t="s">
        <v>83</v>
      </c>
      <c r="AW312" s="14" t="s">
        <v>33</v>
      </c>
      <c r="AX312" s="14" t="s">
        <v>80</v>
      </c>
      <c r="AY312" s="246" t="s">
        <v>132</v>
      </c>
    </row>
    <row r="313" s="2" customFormat="1" ht="24.15" customHeight="1">
      <c r="A313" s="41"/>
      <c r="B313" s="42"/>
      <c r="C313" s="207" t="s">
        <v>643</v>
      </c>
      <c r="D313" s="207" t="s">
        <v>134</v>
      </c>
      <c r="E313" s="208" t="s">
        <v>269</v>
      </c>
      <c r="F313" s="209" t="s">
        <v>270</v>
      </c>
      <c r="G313" s="210" t="s">
        <v>243</v>
      </c>
      <c r="H313" s="211">
        <v>900</v>
      </c>
      <c r="I313" s="212"/>
      <c r="J313" s="213">
        <f>ROUND(I313*H313,2)</f>
        <v>0</v>
      </c>
      <c r="K313" s="209" t="s">
        <v>138</v>
      </c>
      <c r="L313" s="47"/>
      <c r="M313" s="214" t="s">
        <v>19</v>
      </c>
      <c r="N313" s="215" t="s">
        <v>43</v>
      </c>
      <c r="O313" s="87"/>
      <c r="P313" s="216">
        <f>O313*H313</f>
        <v>0</v>
      </c>
      <c r="Q313" s="216">
        <v>0</v>
      </c>
      <c r="R313" s="216">
        <f>Q313*H313</f>
        <v>0</v>
      </c>
      <c r="S313" s="216">
        <v>0</v>
      </c>
      <c r="T313" s="217">
        <f>S313*H313</f>
        <v>0</v>
      </c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R313" s="218" t="s">
        <v>139</v>
      </c>
      <c r="AT313" s="218" t="s">
        <v>134</v>
      </c>
      <c r="AU313" s="218" t="s">
        <v>83</v>
      </c>
      <c r="AY313" s="20" t="s">
        <v>132</v>
      </c>
      <c r="BE313" s="219">
        <f>IF(N313="základní",J313,0)</f>
        <v>0</v>
      </c>
      <c r="BF313" s="219">
        <f>IF(N313="snížená",J313,0)</f>
        <v>0</v>
      </c>
      <c r="BG313" s="219">
        <f>IF(N313="zákl. přenesená",J313,0)</f>
        <v>0</v>
      </c>
      <c r="BH313" s="219">
        <f>IF(N313="sníž. přenesená",J313,0)</f>
        <v>0</v>
      </c>
      <c r="BI313" s="219">
        <f>IF(N313="nulová",J313,0)</f>
        <v>0</v>
      </c>
      <c r="BJ313" s="20" t="s">
        <v>80</v>
      </c>
      <c r="BK313" s="219">
        <f>ROUND(I313*H313,2)</f>
        <v>0</v>
      </c>
      <c r="BL313" s="20" t="s">
        <v>139</v>
      </c>
      <c r="BM313" s="218" t="s">
        <v>271</v>
      </c>
    </row>
    <row r="314" s="2" customFormat="1">
      <c r="A314" s="41"/>
      <c r="B314" s="42"/>
      <c r="C314" s="43"/>
      <c r="D314" s="220" t="s">
        <v>141</v>
      </c>
      <c r="E314" s="43"/>
      <c r="F314" s="221" t="s">
        <v>272</v>
      </c>
      <c r="G314" s="43"/>
      <c r="H314" s="43"/>
      <c r="I314" s="222"/>
      <c r="J314" s="43"/>
      <c r="K314" s="43"/>
      <c r="L314" s="47"/>
      <c r="M314" s="223"/>
      <c r="N314" s="224"/>
      <c r="O314" s="87"/>
      <c r="P314" s="87"/>
      <c r="Q314" s="87"/>
      <c r="R314" s="87"/>
      <c r="S314" s="87"/>
      <c r="T314" s="88"/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T314" s="20" t="s">
        <v>141</v>
      </c>
      <c r="AU314" s="20" t="s">
        <v>83</v>
      </c>
    </row>
    <row r="315" s="13" customFormat="1">
      <c r="A315" s="13"/>
      <c r="B315" s="225"/>
      <c r="C315" s="226"/>
      <c r="D315" s="227" t="s">
        <v>143</v>
      </c>
      <c r="E315" s="228" t="s">
        <v>19</v>
      </c>
      <c r="F315" s="229" t="s">
        <v>260</v>
      </c>
      <c r="G315" s="226"/>
      <c r="H315" s="228" t="s">
        <v>19</v>
      </c>
      <c r="I315" s="230"/>
      <c r="J315" s="226"/>
      <c r="K315" s="226"/>
      <c r="L315" s="231"/>
      <c r="M315" s="232"/>
      <c r="N315" s="233"/>
      <c r="O315" s="233"/>
      <c r="P315" s="233"/>
      <c r="Q315" s="233"/>
      <c r="R315" s="233"/>
      <c r="S315" s="233"/>
      <c r="T315" s="234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5" t="s">
        <v>143</v>
      </c>
      <c r="AU315" s="235" t="s">
        <v>83</v>
      </c>
      <c r="AV315" s="13" t="s">
        <v>80</v>
      </c>
      <c r="AW315" s="13" t="s">
        <v>33</v>
      </c>
      <c r="AX315" s="13" t="s">
        <v>72</v>
      </c>
      <c r="AY315" s="235" t="s">
        <v>132</v>
      </c>
    </row>
    <row r="316" s="14" customFormat="1">
      <c r="A316" s="14"/>
      <c r="B316" s="236"/>
      <c r="C316" s="237"/>
      <c r="D316" s="227" t="s">
        <v>143</v>
      </c>
      <c r="E316" s="238" t="s">
        <v>19</v>
      </c>
      <c r="F316" s="239" t="s">
        <v>273</v>
      </c>
      <c r="G316" s="237"/>
      <c r="H316" s="240">
        <v>900</v>
      </c>
      <c r="I316" s="241"/>
      <c r="J316" s="237"/>
      <c r="K316" s="237"/>
      <c r="L316" s="242"/>
      <c r="M316" s="243"/>
      <c r="N316" s="244"/>
      <c r="O316" s="244"/>
      <c r="P316" s="244"/>
      <c r="Q316" s="244"/>
      <c r="R316" s="244"/>
      <c r="S316" s="244"/>
      <c r="T316" s="245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46" t="s">
        <v>143</v>
      </c>
      <c r="AU316" s="246" t="s">
        <v>83</v>
      </c>
      <c r="AV316" s="14" t="s">
        <v>83</v>
      </c>
      <c r="AW316" s="14" t="s">
        <v>33</v>
      </c>
      <c r="AX316" s="14" t="s">
        <v>80</v>
      </c>
      <c r="AY316" s="246" t="s">
        <v>132</v>
      </c>
    </row>
    <row r="317" s="2" customFormat="1" ht="16.5" customHeight="1">
      <c r="A317" s="41"/>
      <c r="B317" s="42"/>
      <c r="C317" s="207" t="s">
        <v>644</v>
      </c>
      <c r="D317" s="207" t="s">
        <v>134</v>
      </c>
      <c r="E317" s="208" t="s">
        <v>645</v>
      </c>
      <c r="F317" s="209" t="s">
        <v>646</v>
      </c>
      <c r="G317" s="210" t="s">
        <v>243</v>
      </c>
      <c r="H317" s="211">
        <v>6</v>
      </c>
      <c r="I317" s="212"/>
      <c r="J317" s="213">
        <f>ROUND(I317*H317,2)</f>
        <v>0</v>
      </c>
      <c r="K317" s="209" t="s">
        <v>138</v>
      </c>
      <c r="L317" s="47"/>
      <c r="M317" s="214" t="s">
        <v>19</v>
      </c>
      <c r="N317" s="215" t="s">
        <v>43</v>
      </c>
      <c r="O317" s="87"/>
      <c r="P317" s="216">
        <f>O317*H317</f>
        <v>0</v>
      </c>
      <c r="Q317" s="216">
        <v>0.00069999999999999999</v>
      </c>
      <c r="R317" s="216">
        <f>Q317*H317</f>
        <v>0.0041999999999999997</v>
      </c>
      <c r="S317" s="216">
        <v>0</v>
      </c>
      <c r="T317" s="217">
        <f>S317*H317</f>
        <v>0</v>
      </c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R317" s="218" t="s">
        <v>139</v>
      </c>
      <c r="AT317" s="218" t="s">
        <v>134</v>
      </c>
      <c r="AU317" s="218" t="s">
        <v>83</v>
      </c>
      <c r="AY317" s="20" t="s">
        <v>132</v>
      </c>
      <c r="BE317" s="219">
        <f>IF(N317="základní",J317,0)</f>
        <v>0</v>
      </c>
      <c r="BF317" s="219">
        <f>IF(N317="snížená",J317,0)</f>
        <v>0</v>
      </c>
      <c r="BG317" s="219">
        <f>IF(N317="zákl. přenesená",J317,0)</f>
        <v>0</v>
      </c>
      <c r="BH317" s="219">
        <f>IF(N317="sníž. přenesená",J317,0)</f>
        <v>0</v>
      </c>
      <c r="BI317" s="219">
        <f>IF(N317="nulová",J317,0)</f>
        <v>0</v>
      </c>
      <c r="BJ317" s="20" t="s">
        <v>80</v>
      </c>
      <c r="BK317" s="219">
        <f>ROUND(I317*H317,2)</f>
        <v>0</v>
      </c>
      <c r="BL317" s="20" t="s">
        <v>139</v>
      </c>
      <c r="BM317" s="218" t="s">
        <v>647</v>
      </c>
    </row>
    <row r="318" s="2" customFormat="1">
      <c r="A318" s="41"/>
      <c r="B318" s="42"/>
      <c r="C318" s="43"/>
      <c r="D318" s="220" t="s">
        <v>141</v>
      </c>
      <c r="E318" s="43"/>
      <c r="F318" s="221" t="s">
        <v>648</v>
      </c>
      <c r="G318" s="43"/>
      <c r="H318" s="43"/>
      <c r="I318" s="222"/>
      <c r="J318" s="43"/>
      <c r="K318" s="43"/>
      <c r="L318" s="47"/>
      <c r="M318" s="223"/>
      <c r="N318" s="224"/>
      <c r="O318" s="87"/>
      <c r="P318" s="87"/>
      <c r="Q318" s="87"/>
      <c r="R318" s="87"/>
      <c r="S318" s="87"/>
      <c r="T318" s="88"/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T318" s="20" t="s">
        <v>141</v>
      </c>
      <c r="AU318" s="20" t="s">
        <v>83</v>
      </c>
    </row>
    <row r="319" s="13" customFormat="1">
      <c r="A319" s="13"/>
      <c r="B319" s="225"/>
      <c r="C319" s="226"/>
      <c r="D319" s="227" t="s">
        <v>143</v>
      </c>
      <c r="E319" s="228" t="s">
        <v>19</v>
      </c>
      <c r="F319" s="229" t="s">
        <v>649</v>
      </c>
      <c r="G319" s="226"/>
      <c r="H319" s="228" t="s">
        <v>19</v>
      </c>
      <c r="I319" s="230"/>
      <c r="J319" s="226"/>
      <c r="K319" s="226"/>
      <c r="L319" s="231"/>
      <c r="M319" s="232"/>
      <c r="N319" s="233"/>
      <c r="O319" s="233"/>
      <c r="P319" s="233"/>
      <c r="Q319" s="233"/>
      <c r="R319" s="233"/>
      <c r="S319" s="233"/>
      <c r="T319" s="234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5" t="s">
        <v>143</v>
      </c>
      <c r="AU319" s="235" t="s">
        <v>83</v>
      </c>
      <c r="AV319" s="13" t="s">
        <v>80</v>
      </c>
      <c r="AW319" s="13" t="s">
        <v>33</v>
      </c>
      <c r="AX319" s="13" t="s">
        <v>72</v>
      </c>
      <c r="AY319" s="235" t="s">
        <v>132</v>
      </c>
    </row>
    <row r="320" s="14" customFormat="1">
      <c r="A320" s="14"/>
      <c r="B320" s="236"/>
      <c r="C320" s="237"/>
      <c r="D320" s="227" t="s">
        <v>143</v>
      </c>
      <c r="E320" s="238" t="s">
        <v>19</v>
      </c>
      <c r="F320" s="239" t="s">
        <v>650</v>
      </c>
      <c r="G320" s="237"/>
      <c r="H320" s="240">
        <v>2</v>
      </c>
      <c r="I320" s="241"/>
      <c r="J320" s="237"/>
      <c r="K320" s="237"/>
      <c r="L320" s="242"/>
      <c r="M320" s="243"/>
      <c r="N320" s="244"/>
      <c r="O320" s="244"/>
      <c r="P320" s="244"/>
      <c r="Q320" s="244"/>
      <c r="R320" s="244"/>
      <c r="S320" s="244"/>
      <c r="T320" s="245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46" t="s">
        <v>143</v>
      </c>
      <c r="AU320" s="246" t="s">
        <v>83</v>
      </c>
      <c r="AV320" s="14" t="s">
        <v>83</v>
      </c>
      <c r="AW320" s="14" t="s">
        <v>33</v>
      </c>
      <c r="AX320" s="14" t="s">
        <v>72</v>
      </c>
      <c r="AY320" s="246" t="s">
        <v>132</v>
      </c>
    </row>
    <row r="321" s="14" customFormat="1">
      <c r="A321" s="14"/>
      <c r="B321" s="236"/>
      <c r="C321" s="237"/>
      <c r="D321" s="227" t="s">
        <v>143</v>
      </c>
      <c r="E321" s="238" t="s">
        <v>19</v>
      </c>
      <c r="F321" s="239" t="s">
        <v>651</v>
      </c>
      <c r="G321" s="237"/>
      <c r="H321" s="240">
        <v>2</v>
      </c>
      <c r="I321" s="241"/>
      <c r="J321" s="237"/>
      <c r="K321" s="237"/>
      <c r="L321" s="242"/>
      <c r="M321" s="243"/>
      <c r="N321" s="244"/>
      <c r="O321" s="244"/>
      <c r="P321" s="244"/>
      <c r="Q321" s="244"/>
      <c r="R321" s="244"/>
      <c r="S321" s="244"/>
      <c r="T321" s="245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46" t="s">
        <v>143</v>
      </c>
      <c r="AU321" s="246" t="s">
        <v>83</v>
      </c>
      <c r="AV321" s="14" t="s">
        <v>83</v>
      </c>
      <c r="AW321" s="14" t="s">
        <v>33</v>
      </c>
      <c r="AX321" s="14" t="s">
        <v>72</v>
      </c>
      <c r="AY321" s="246" t="s">
        <v>132</v>
      </c>
    </row>
    <row r="322" s="14" customFormat="1">
      <c r="A322" s="14"/>
      <c r="B322" s="236"/>
      <c r="C322" s="237"/>
      <c r="D322" s="227" t="s">
        <v>143</v>
      </c>
      <c r="E322" s="238" t="s">
        <v>19</v>
      </c>
      <c r="F322" s="239" t="s">
        <v>652</v>
      </c>
      <c r="G322" s="237"/>
      <c r="H322" s="240">
        <v>1</v>
      </c>
      <c r="I322" s="241"/>
      <c r="J322" s="237"/>
      <c r="K322" s="237"/>
      <c r="L322" s="242"/>
      <c r="M322" s="243"/>
      <c r="N322" s="244"/>
      <c r="O322" s="244"/>
      <c r="P322" s="244"/>
      <c r="Q322" s="244"/>
      <c r="R322" s="244"/>
      <c r="S322" s="244"/>
      <c r="T322" s="245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46" t="s">
        <v>143</v>
      </c>
      <c r="AU322" s="246" t="s">
        <v>83</v>
      </c>
      <c r="AV322" s="14" t="s">
        <v>83</v>
      </c>
      <c r="AW322" s="14" t="s">
        <v>33</v>
      </c>
      <c r="AX322" s="14" t="s">
        <v>72</v>
      </c>
      <c r="AY322" s="246" t="s">
        <v>132</v>
      </c>
    </row>
    <row r="323" s="14" customFormat="1">
      <c r="A323" s="14"/>
      <c r="B323" s="236"/>
      <c r="C323" s="237"/>
      <c r="D323" s="227" t="s">
        <v>143</v>
      </c>
      <c r="E323" s="238" t="s">
        <v>19</v>
      </c>
      <c r="F323" s="239" t="s">
        <v>653</v>
      </c>
      <c r="G323" s="237"/>
      <c r="H323" s="240">
        <v>1</v>
      </c>
      <c r="I323" s="241"/>
      <c r="J323" s="237"/>
      <c r="K323" s="237"/>
      <c r="L323" s="242"/>
      <c r="M323" s="243"/>
      <c r="N323" s="244"/>
      <c r="O323" s="244"/>
      <c r="P323" s="244"/>
      <c r="Q323" s="244"/>
      <c r="R323" s="244"/>
      <c r="S323" s="244"/>
      <c r="T323" s="245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46" t="s">
        <v>143</v>
      </c>
      <c r="AU323" s="246" t="s">
        <v>83</v>
      </c>
      <c r="AV323" s="14" t="s">
        <v>83</v>
      </c>
      <c r="AW323" s="14" t="s">
        <v>33</v>
      </c>
      <c r="AX323" s="14" t="s">
        <v>72</v>
      </c>
      <c r="AY323" s="246" t="s">
        <v>132</v>
      </c>
    </row>
    <row r="324" s="15" customFormat="1">
      <c r="A324" s="15"/>
      <c r="B324" s="247"/>
      <c r="C324" s="248"/>
      <c r="D324" s="227" t="s">
        <v>143</v>
      </c>
      <c r="E324" s="249" t="s">
        <v>19</v>
      </c>
      <c r="F324" s="250" t="s">
        <v>148</v>
      </c>
      <c r="G324" s="248"/>
      <c r="H324" s="251">
        <v>6</v>
      </c>
      <c r="I324" s="252"/>
      <c r="J324" s="248"/>
      <c r="K324" s="248"/>
      <c r="L324" s="253"/>
      <c r="M324" s="254"/>
      <c r="N324" s="255"/>
      <c r="O324" s="255"/>
      <c r="P324" s="255"/>
      <c r="Q324" s="255"/>
      <c r="R324" s="255"/>
      <c r="S324" s="255"/>
      <c r="T324" s="256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57" t="s">
        <v>143</v>
      </c>
      <c r="AU324" s="257" t="s">
        <v>83</v>
      </c>
      <c r="AV324" s="15" t="s">
        <v>139</v>
      </c>
      <c r="AW324" s="15" t="s">
        <v>33</v>
      </c>
      <c r="AX324" s="15" t="s">
        <v>80</v>
      </c>
      <c r="AY324" s="257" t="s">
        <v>132</v>
      </c>
    </row>
    <row r="325" s="2" customFormat="1" ht="16.5" customHeight="1">
      <c r="A325" s="41"/>
      <c r="B325" s="42"/>
      <c r="C325" s="273" t="s">
        <v>654</v>
      </c>
      <c r="D325" s="273" t="s">
        <v>547</v>
      </c>
      <c r="E325" s="274" t="s">
        <v>655</v>
      </c>
      <c r="F325" s="275" t="s">
        <v>656</v>
      </c>
      <c r="G325" s="276" t="s">
        <v>243</v>
      </c>
      <c r="H325" s="277">
        <v>2</v>
      </c>
      <c r="I325" s="278"/>
      <c r="J325" s="279">
        <f>ROUND(I325*H325,2)</f>
        <v>0</v>
      </c>
      <c r="K325" s="275" t="s">
        <v>138</v>
      </c>
      <c r="L325" s="280"/>
      <c r="M325" s="281" t="s">
        <v>19</v>
      </c>
      <c r="N325" s="282" t="s">
        <v>43</v>
      </c>
      <c r="O325" s="87"/>
      <c r="P325" s="216">
        <f>O325*H325</f>
        <v>0</v>
      </c>
      <c r="Q325" s="216">
        <v>0.0025000000000000001</v>
      </c>
      <c r="R325" s="216">
        <f>Q325*H325</f>
        <v>0.0050000000000000001</v>
      </c>
      <c r="S325" s="216">
        <v>0</v>
      </c>
      <c r="T325" s="217">
        <f>S325*H325</f>
        <v>0</v>
      </c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41"/>
      <c r="AR325" s="218" t="s">
        <v>197</v>
      </c>
      <c r="AT325" s="218" t="s">
        <v>547</v>
      </c>
      <c r="AU325" s="218" t="s">
        <v>83</v>
      </c>
      <c r="AY325" s="20" t="s">
        <v>132</v>
      </c>
      <c r="BE325" s="219">
        <f>IF(N325="základní",J325,0)</f>
        <v>0</v>
      </c>
      <c r="BF325" s="219">
        <f>IF(N325="snížená",J325,0)</f>
        <v>0</v>
      </c>
      <c r="BG325" s="219">
        <f>IF(N325="zákl. přenesená",J325,0)</f>
        <v>0</v>
      </c>
      <c r="BH325" s="219">
        <f>IF(N325="sníž. přenesená",J325,0)</f>
        <v>0</v>
      </c>
      <c r="BI325" s="219">
        <f>IF(N325="nulová",J325,0)</f>
        <v>0</v>
      </c>
      <c r="BJ325" s="20" t="s">
        <v>80</v>
      </c>
      <c r="BK325" s="219">
        <f>ROUND(I325*H325,2)</f>
        <v>0</v>
      </c>
      <c r="BL325" s="20" t="s">
        <v>139</v>
      </c>
      <c r="BM325" s="218" t="s">
        <v>657</v>
      </c>
    </row>
    <row r="326" s="13" customFormat="1">
      <c r="A326" s="13"/>
      <c r="B326" s="225"/>
      <c r="C326" s="226"/>
      <c r="D326" s="227" t="s">
        <v>143</v>
      </c>
      <c r="E326" s="228" t="s">
        <v>19</v>
      </c>
      <c r="F326" s="229" t="s">
        <v>658</v>
      </c>
      <c r="G326" s="226"/>
      <c r="H326" s="228" t="s">
        <v>19</v>
      </c>
      <c r="I326" s="230"/>
      <c r="J326" s="226"/>
      <c r="K326" s="226"/>
      <c r="L326" s="231"/>
      <c r="M326" s="232"/>
      <c r="N326" s="233"/>
      <c r="O326" s="233"/>
      <c r="P326" s="233"/>
      <c r="Q326" s="233"/>
      <c r="R326" s="233"/>
      <c r="S326" s="233"/>
      <c r="T326" s="234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5" t="s">
        <v>143</v>
      </c>
      <c r="AU326" s="235" t="s">
        <v>83</v>
      </c>
      <c r="AV326" s="13" t="s">
        <v>80</v>
      </c>
      <c r="AW326" s="13" t="s">
        <v>33</v>
      </c>
      <c r="AX326" s="13" t="s">
        <v>72</v>
      </c>
      <c r="AY326" s="235" t="s">
        <v>132</v>
      </c>
    </row>
    <row r="327" s="14" customFormat="1">
      <c r="A327" s="14"/>
      <c r="B327" s="236"/>
      <c r="C327" s="237"/>
      <c r="D327" s="227" t="s">
        <v>143</v>
      </c>
      <c r="E327" s="238" t="s">
        <v>19</v>
      </c>
      <c r="F327" s="239" t="s">
        <v>650</v>
      </c>
      <c r="G327" s="237"/>
      <c r="H327" s="240">
        <v>2</v>
      </c>
      <c r="I327" s="241"/>
      <c r="J327" s="237"/>
      <c r="K327" s="237"/>
      <c r="L327" s="242"/>
      <c r="M327" s="243"/>
      <c r="N327" s="244"/>
      <c r="O327" s="244"/>
      <c r="P327" s="244"/>
      <c r="Q327" s="244"/>
      <c r="R327" s="244"/>
      <c r="S327" s="244"/>
      <c r="T327" s="245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46" t="s">
        <v>143</v>
      </c>
      <c r="AU327" s="246" t="s">
        <v>83</v>
      </c>
      <c r="AV327" s="14" t="s">
        <v>83</v>
      </c>
      <c r="AW327" s="14" t="s">
        <v>33</v>
      </c>
      <c r="AX327" s="14" t="s">
        <v>80</v>
      </c>
      <c r="AY327" s="246" t="s">
        <v>132</v>
      </c>
    </row>
    <row r="328" s="2" customFormat="1" ht="16.5" customHeight="1">
      <c r="A328" s="41"/>
      <c r="B328" s="42"/>
      <c r="C328" s="273" t="s">
        <v>659</v>
      </c>
      <c r="D328" s="273" t="s">
        <v>547</v>
      </c>
      <c r="E328" s="274" t="s">
        <v>660</v>
      </c>
      <c r="F328" s="275" t="s">
        <v>661</v>
      </c>
      <c r="G328" s="276" t="s">
        <v>243</v>
      </c>
      <c r="H328" s="277">
        <v>2</v>
      </c>
      <c r="I328" s="278"/>
      <c r="J328" s="279">
        <f>ROUND(I328*H328,2)</f>
        <v>0</v>
      </c>
      <c r="K328" s="275" t="s">
        <v>138</v>
      </c>
      <c r="L328" s="280"/>
      <c r="M328" s="281" t="s">
        <v>19</v>
      </c>
      <c r="N328" s="282" t="s">
        <v>43</v>
      </c>
      <c r="O328" s="87"/>
      <c r="P328" s="216">
        <f>O328*H328</f>
        <v>0</v>
      </c>
      <c r="Q328" s="216">
        <v>0.0053</v>
      </c>
      <c r="R328" s="216">
        <f>Q328*H328</f>
        <v>0.0106</v>
      </c>
      <c r="S328" s="216">
        <v>0</v>
      </c>
      <c r="T328" s="217">
        <f>S328*H328</f>
        <v>0</v>
      </c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  <c r="AR328" s="218" t="s">
        <v>197</v>
      </c>
      <c r="AT328" s="218" t="s">
        <v>547</v>
      </c>
      <c r="AU328" s="218" t="s">
        <v>83</v>
      </c>
      <c r="AY328" s="20" t="s">
        <v>132</v>
      </c>
      <c r="BE328" s="219">
        <f>IF(N328="základní",J328,0)</f>
        <v>0</v>
      </c>
      <c r="BF328" s="219">
        <f>IF(N328="snížená",J328,0)</f>
        <v>0</v>
      </c>
      <c r="BG328" s="219">
        <f>IF(N328="zákl. přenesená",J328,0)</f>
        <v>0</v>
      </c>
      <c r="BH328" s="219">
        <f>IF(N328="sníž. přenesená",J328,0)</f>
        <v>0</v>
      </c>
      <c r="BI328" s="219">
        <f>IF(N328="nulová",J328,0)</f>
        <v>0</v>
      </c>
      <c r="BJ328" s="20" t="s">
        <v>80</v>
      </c>
      <c r="BK328" s="219">
        <f>ROUND(I328*H328,2)</f>
        <v>0</v>
      </c>
      <c r="BL328" s="20" t="s">
        <v>139</v>
      </c>
      <c r="BM328" s="218" t="s">
        <v>662</v>
      </c>
    </row>
    <row r="329" s="13" customFormat="1">
      <c r="A329" s="13"/>
      <c r="B329" s="225"/>
      <c r="C329" s="226"/>
      <c r="D329" s="227" t="s">
        <v>143</v>
      </c>
      <c r="E329" s="228" t="s">
        <v>19</v>
      </c>
      <c r="F329" s="229" t="s">
        <v>658</v>
      </c>
      <c r="G329" s="226"/>
      <c r="H329" s="228" t="s">
        <v>19</v>
      </c>
      <c r="I329" s="230"/>
      <c r="J329" s="226"/>
      <c r="K329" s="226"/>
      <c r="L329" s="231"/>
      <c r="M329" s="232"/>
      <c r="N329" s="233"/>
      <c r="O329" s="233"/>
      <c r="P329" s="233"/>
      <c r="Q329" s="233"/>
      <c r="R329" s="233"/>
      <c r="S329" s="233"/>
      <c r="T329" s="234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5" t="s">
        <v>143</v>
      </c>
      <c r="AU329" s="235" t="s">
        <v>83</v>
      </c>
      <c r="AV329" s="13" t="s">
        <v>80</v>
      </c>
      <c r="AW329" s="13" t="s">
        <v>33</v>
      </c>
      <c r="AX329" s="13" t="s">
        <v>72</v>
      </c>
      <c r="AY329" s="235" t="s">
        <v>132</v>
      </c>
    </row>
    <row r="330" s="14" customFormat="1">
      <c r="A330" s="14"/>
      <c r="B330" s="236"/>
      <c r="C330" s="237"/>
      <c r="D330" s="227" t="s">
        <v>143</v>
      </c>
      <c r="E330" s="238" t="s">
        <v>19</v>
      </c>
      <c r="F330" s="239" t="s">
        <v>652</v>
      </c>
      <c r="G330" s="237"/>
      <c r="H330" s="240">
        <v>1</v>
      </c>
      <c r="I330" s="241"/>
      <c r="J330" s="237"/>
      <c r="K330" s="237"/>
      <c r="L330" s="242"/>
      <c r="M330" s="243"/>
      <c r="N330" s="244"/>
      <c r="O330" s="244"/>
      <c r="P330" s="244"/>
      <c r="Q330" s="244"/>
      <c r="R330" s="244"/>
      <c r="S330" s="244"/>
      <c r="T330" s="245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46" t="s">
        <v>143</v>
      </c>
      <c r="AU330" s="246" t="s">
        <v>83</v>
      </c>
      <c r="AV330" s="14" t="s">
        <v>83</v>
      </c>
      <c r="AW330" s="14" t="s">
        <v>33</v>
      </c>
      <c r="AX330" s="14" t="s">
        <v>72</v>
      </c>
      <c r="AY330" s="246" t="s">
        <v>132</v>
      </c>
    </row>
    <row r="331" s="14" customFormat="1">
      <c r="A331" s="14"/>
      <c r="B331" s="236"/>
      <c r="C331" s="237"/>
      <c r="D331" s="227" t="s">
        <v>143</v>
      </c>
      <c r="E331" s="238" t="s">
        <v>19</v>
      </c>
      <c r="F331" s="239" t="s">
        <v>653</v>
      </c>
      <c r="G331" s="237"/>
      <c r="H331" s="240">
        <v>1</v>
      </c>
      <c r="I331" s="241"/>
      <c r="J331" s="237"/>
      <c r="K331" s="237"/>
      <c r="L331" s="242"/>
      <c r="M331" s="243"/>
      <c r="N331" s="244"/>
      <c r="O331" s="244"/>
      <c r="P331" s="244"/>
      <c r="Q331" s="244"/>
      <c r="R331" s="244"/>
      <c r="S331" s="244"/>
      <c r="T331" s="245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46" t="s">
        <v>143</v>
      </c>
      <c r="AU331" s="246" t="s">
        <v>83</v>
      </c>
      <c r="AV331" s="14" t="s">
        <v>83</v>
      </c>
      <c r="AW331" s="14" t="s">
        <v>33</v>
      </c>
      <c r="AX331" s="14" t="s">
        <v>72</v>
      </c>
      <c r="AY331" s="246" t="s">
        <v>132</v>
      </c>
    </row>
    <row r="332" s="15" customFormat="1">
      <c r="A332" s="15"/>
      <c r="B332" s="247"/>
      <c r="C332" s="248"/>
      <c r="D332" s="227" t="s">
        <v>143</v>
      </c>
      <c r="E332" s="249" t="s">
        <v>19</v>
      </c>
      <c r="F332" s="250" t="s">
        <v>148</v>
      </c>
      <c r="G332" s="248"/>
      <c r="H332" s="251">
        <v>2</v>
      </c>
      <c r="I332" s="252"/>
      <c r="J332" s="248"/>
      <c r="K332" s="248"/>
      <c r="L332" s="253"/>
      <c r="M332" s="254"/>
      <c r="N332" s="255"/>
      <c r="O332" s="255"/>
      <c r="P332" s="255"/>
      <c r="Q332" s="255"/>
      <c r="R332" s="255"/>
      <c r="S332" s="255"/>
      <c r="T332" s="256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T332" s="257" t="s">
        <v>143</v>
      </c>
      <c r="AU332" s="257" t="s">
        <v>83</v>
      </c>
      <c r="AV332" s="15" t="s">
        <v>139</v>
      </c>
      <c r="AW332" s="15" t="s">
        <v>33</v>
      </c>
      <c r="AX332" s="15" t="s">
        <v>80</v>
      </c>
      <c r="AY332" s="257" t="s">
        <v>132</v>
      </c>
    </row>
    <row r="333" s="13" customFormat="1">
      <c r="A333" s="13"/>
      <c r="B333" s="225"/>
      <c r="C333" s="226"/>
      <c r="D333" s="227" t="s">
        <v>143</v>
      </c>
      <c r="E333" s="228" t="s">
        <v>19</v>
      </c>
      <c r="F333" s="229" t="s">
        <v>663</v>
      </c>
      <c r="G333" s="226"/>
      <c r="H333" s="228" t="s">
        <v>19</v>
      </c>
      <c r="I333" s="230"/>
      <c r="J333" s="226"/>
      <c r="K333" s="226"/>
      <c r="L333" s="231"/>
      <c r="M333" s="232"/>
      <c r="N333" s="233"/>
      <c r="O333" s="233"/>
      <c r="P333" s="233"/>
      <c r="Q333" s="233"/>
      <c r="R333" s="233"/>
      <c r="S333" s="233"/>
      <c r="T333" s="234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5" t="s">
        <v>143</v>
      </c>
      <c r="AU333" s="235" t="s">
        <v>83</v>
      </c>
      <c r="AV333" s="13" t="s">
        <v>80</v>
      </c>
      <c r="AW333" s="13" t="s">
        <v>33</v>
      </c>
      <c r="AX333" s="13" t="s">
        <v>72</v>
      </c>
      <c r="AY333" s="235" t="s">
        <v>132</v>
      </c>
    </row>
    <row r="334" s="2" customFormat="1" ht="16.5" customHeight="1">
      <c r="A334" s="41"/>
      <c r="B334" s="42"/>
      <c r="C334" s="273" t="s">
        <v>664</v>
      </c>
      <c r="D334" s="273" t="s">
        <v>547</v>
      </c>
      <c r="E334" s="274" t="s">
        <v>665</v>
      </c>
      <c r="F334" s="275" t="s">
        <v>666</v>
      </c>
      <c r="G334" s="276" t="s">
        <v>243</v>
      </c>
      <c r="H334" s="277">
        <v>2</v>
      </c>
      <c r="I334" s="278"/>
      <c r="J334" s="279">
        <f>ROUND(I334*H334,2)</f>
        <v>0</v>
      </c>
      <c r="K334" s="275" t="s">
        <v>138</v>
      </c>
      <c r="L334" s="280"/>
      <c r="M334" s="281" t="s">
        <v>19</v>
      </c>
      <c r="N334" s="282" t="s">
        <v>43</v>
      </c>
      <c r="O334" s="87"/>
      <c r="P334" s="216">
        <f>O334*H334</f>
        <v>0</v>
      </c>
      <c r="Q334" s="216">
        <v>0.0025999999999999999</v>
      </c>
      <c r="R334" s="216">
        <f>Q334*H334</f>
        <v>0.0051999999999999998</v>
      </c>
      <c r="S334" s="216">
        <v>0</v>
      </c>
      <c r="T334" s="217">
        <f>S334*H334</f>
        <v>0</v>
      </c>
      <c r="U334" s="41"/>
      <c r="V334" s="41"/>
      <c r="W334" s="41"/>
      <c r="X334" s="41"/>
      <c r="Y334" s="41"/>
      <c r="Z334" s="41"/>
      <c r="AA334" s="41"/>
      <c r="AB334" s="41"/>
      <c r="AC334" s="41"/>
      <c r="AD334" s="41"/>
      <c r="AE334" s="41"/>
      <c r="AR334" s="218" t="s">
        <v>197</v>
      </c>
      <c r="AT334" s="218" t="s">
        <v>547</v>
      </c>
      <c r="AU334" s="218" t="s">
        <v>83</v>
      </c>
      <c r="AY334" s="20" t="s">
        <v>132</v>
      </c>
      <c r="BE334" s="219">
        <f>IF(N334="základní",J334,0)</f>
        <v>0</v>
      </c>
      <c r="BF334" s="219">
        <f>IF(N334="snížená",J334,0)</f>
        <v>0</v>
      </c>
      <c r="BG334" s="219">
        <f>IF(N334="zákl. přenesená",J334,0)</f>
        <v>0</v>
      </c>
      <c r="BH334" s="219">
        <f>IF(N334="sníž. přenesená",J334,0)</f>
        <v>0</v>
      </c>
      <c r="BI334" s="219">
        <f>IF(N334="nulová",J334,0)</f>
        <v>0</v>
      </c>
      <c r="BJ334" s="20" t="s">
        <v>80</v>
      </c>
      <c r="BK334" s="219">
        <f>ROUND(I334*H334,2)</f>
        <v>0</v>
      </c>
      <c r="BL334" s="20" t="s">
        <v>139</v>
      </c>
      <c r="BM334" s="218" t="s">
        <v>667</v>
      </c>
    </row>
    <row r="335" s="13" customFormat="1">
      <c r="A335" s="13"/>
      <c r="B335" s="225"/>
      <c r="C335" s="226"/>
      <c r="D335" s="227" t="s">
        <v>143</v>
      </c>
      <c r="E335" s="228" t="s">
        <v>19</v>
      </c>
      <c r="F335" s="229" t="s">
        <v>658</v>
      </c>
      <c r="G335" s="226"/>
      <c r="H335" s="228" t="s">
        <v>19</v>
      </c>
      <c r="I335" s="230"/>
      <c r="J335" s="226"/>
      <c r="K335" s="226"/>
      <c r="L335" s="231"/>
      <c r="M335" s="232"/>
      <c r="N335" s="233"/>
      <c r="O335" s="233"/>
      <c r="P335" s="233"/>
      <c r="Q335" s="233"/>
      <c r="R335" s="233"/>
      <c r="S335" s="233"/>
      <c r="T335" s="234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5" t="s">
        <v>143</v>
      </c>
      <c r="AU335" s="235" t="s">
        <v>83</v>
      </c>
      <c r="AV335" s="13" t="s">
        <v>80</v>
      </c>
      <c r="AW335" s="13" t="s">
        <v>33</v>
      </c>
      <c r="AX335" s="13" t="s">
        <v>72</v>
      </c>
      <c r="AY335" s="235" t="s">
        <v>132</v>
      </c>
    </row>
    <row r="336" s="14" customFormat="1">
      <c r="A336" s="14"/>
      <c r="B336" s="236"/>
      <c r="C336" s="237"/>
      <c r="D336" s="227" t="s">
        <v>143</v>
      </c>
      <c r="E336" s="238" t="s">
        <v>19</v>
      </c>
      <c r="F336" s="239" t="s">
        <v>651</v>
      </c>
      <c r="G336" s="237"/>
      <c r="H336" s="240">
        <v>2</v>
      </c>
      <c r="I336" s="241"/>
      <c r="J336" s="237"/>
      <c r="K336" s="237"/>
      <c r="L336" s="242"/>
      <c r="M336" s="243"/>
      <c r="N336" s="244"/>
      <c r="O336" s="244"/>
      <c r="P336" s="244"/>
      <c r="Q336" s="244"/>
      <c r="R336" s="244"/>
      <c r="S336" s="244"/>
      <c r="T336" s="245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46" t="s">
        <v>143</v>
      </c>
      <c r="AU336" s="246" t="s">
        <v>83</v>
      </c>
      <c r="AV336" s="14" t="s">
        <v>83</v>
      </c>
      <c r="AW336" s="14" t="s">
        <v>33</v>
      </c>
      <c r="AX336" s="14" t="s">
        <v>80</v>
      </c>
      <c r="AY336" s="246" t="s">
        <v>132</v>
      </c>
    </row>
    <row r="337" s="2" customFormat="1" ht="16.5" customHeight="1">
      <c r="A337" s="41"/>
      <c r="B337" s="42"/>
      <c r="C337" s="207" t="s">
        <v>668</v>
      </c>
      <c r="D337" s="207" t="s">
        <v>134</v>
      </c>
      <c r="E337" s="208" t="s">
        <v>669</v>
      </c>
      <c r="F337" s="209" t="s">
        <v>670</v>
      </c>
      <c r="G337" s="210" t="s">
        <v>243</v>
      </c>
      <c r="H337" s="211">
        <v>1</v>
      </c>
      <c r="I337" s="212"/>
      <c r="J337" s="213">
        <f>ROUND(I337*H337,2)</f>
        <v>0</v>
      </c>
      <c r="K337" s="209" t="s">
        <v>138</v>
      </c>
      <c r="L337" s="47"/>
      <c r="M337" s="214" t="s">
        <v>19</v>
      </c>
      <c r="N337" s="215" t="s">
        <v>43</v>
      </c>
      <c r="O337" s="87"/>
      <c r="P337" s="216">
        <f>O337*H337</f>
        <v>0</v>
      </c>
      <c r="Q337" s="216">
        <v>0.0010499999999999999</v>
      </c>
      <c r="R337" s="216">
        <f>Q337*H337</f>
        <v>0.0010499999999999999</v>
      </c>
      <c r="S337" s="216">
        <v>0</v>
      </c>
      <c r="T337" s="217">
        <f>S337*H337</f>
        <v>0</v>
      </c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41"/>
      <c r="AR337" s="218" t="s">
        <v>139</v>
      </c>
      <c r="AT337" s="218" t="s">
        <v>134</v>
      </c>
      <c r="AU337" s="218" t="s">
        <v>83</v>
      </c>
      <c r="AY337" s="20" t="s">
        <v>132</v>
      </c>
      <c r="BE337" s="219">
        <f>IF(N337="základní",J337,0)</f>
        <v>0</v>
      </c>
      <c r="BF337" s="219">
        <f>IF(N337="snížená",J337,0)</f>
        <v>0</v>
      </c>
      <c r="BG337" s="219">
        <f>IF(N337="zákl. přenesená",J337,0)</f>
        <v>0</v>
      </c>
      <c r="BH337" s="219">
        <f>IF(N337="sníž. přenesená",J337,0)</f>
        <v>0</v>
      </c>
      <c r="BI337" s="219">
        <f>IF(N337="nulová",J337,0)</f>
        <v>0</v>
      </c>
      <c r="BJ337" s="20" t="s">
        <v>80</v>
      </c>
      <c r="BK337" s="219">
        <f>ROUND(I337*H337,2)</f>
        <v>0</v>
      </c>
      <c r="BL337" s="20" t="s">
        <v>139</v>
      </c>
      <c r="BM337" s="218" t="s">
        <v>671</v>
      </c>
    </row>
    <row r="338" s="2" customFormat="1">
      <c r="A338" s="41"/>
      <c r="B338" s="42"/>
      <c r="C338" s="43"/>
      <c r="D338" s="220" t="s">
        <v>141</v>
      </c>
      <c r="E338" s="43"/>
      <c r="F338" s="221" t="s">
        <v>672</v>
      </c>
      <c r="G338" s="43"/>
      <c r="H338" s="43"/>
      <c r="I338" s="222"/>
      <c r="J338" s="43"/>
      <c r="K338" s="43"/>
      <c r="L338" s="47"/>
      <c r="M338" s="223"/>
      <c r="N338" s="224"/>
      <c r="O338" s="87"/>
      <c r="P338" s="87"/>
      <c r="Q338" s="87"/>
      <c r="R338" s="87"/>
      <c r="S338" s="87"/>
      <c r="T338" s="88"/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T338" s="20" t="s">
        <v>141</v>
      </c>
      <c r="AU338" s="20" t="s">
        <v>83</v>
      </c>
    </row>
    <row r="339" s="13" customFormat="1">
      <c r="A339" s="13"/>
      <c r="B339" s="225"/>
      <c r="C339" s="226"/>
      <c r="D339" s="227" t="s">
        <v>143</v>
      </c>
      <c r="E339" s="228" t="s">
        <v>19</v>
      </c>
      <c r="F339" s="229" t="s">
        <v>649</v>
      </c>
      <c r="G339" s="226"/>
      <c r="H339" s="228" t="s">
        <v>19</v>
      </c>
      <c r="I339" s="230"/>
      <c r="J339" s="226"/>
      <c r="K339" s="226"/>
      <c r="L339" s="231"/>
      <c r="M339" s="232"/>
      <c r="N339" s="233"/>
      <c r="O339" s="233"/>
      <c r="P339" s="233"/>
      <c r="Q339" s="233"/>
      <c r="R339" s="233"/>
      <c r="S339" s="233"/>
      <c r="T339" s="234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5" t="s">
        <v>143</v>
      </c>
      <c r="AU339" s="235" t="s">
        <v>83</v>
      </c>
      <c r="AV339" s="13" t="s">
        <v>80</v>
      </c>
      <c r="AW339" s="13" t="s">
        <v>33</v>
      </c>
      <c r="AX339" s="13" t="s">
        <v>72</v>
      </c>
      <c r="AY339" s="235" t="s">
        <v>132</v>
      </c>
    </row>
    <row r="340" s="14" customFormat="1">
      <c r="A340" s="14"/>
      <c r="B340" s="236"/>
      <c r="C340" s="237"/>
      <c r="D340" s="227" t="s">
        <v>143</v>
      </c>
      <c r="E340" s="238" t="s">
        <v>19</v>
      </c>
      <c r="F340" s="239" t="s">
        <v>673</v>
      </c>
      <c r="G340" s="237"/>
      <c r="H340" s="240">
        <v>1</v>
      </c>
      <c r="I340" s="241"/>
      <c r="J340" s="237"/>
      <c r="K340" s="237"/>
      <c r="L340" s="242"/>
      <c r="M340" s="243"/>
      <c r="N340" s="244"/>
      <c r="O340" s="244"/>
      <c r="P340" s="244"/>
      <c r="Q340" s="244"/>
      <c r="R340" s="244"/>
      <c r="S340" s="244"/>
      <c r="T340" s="245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46" t="s">
        <v>143</v>
      </c>
      <c r="AU340" s="246" t="s">
        <v>83</v>
      </c>
      <c r="AV340" s="14" t="s">
        <v>83</v>
      </c>
      <c r="AW340" s="14" t="s">
        <v>33</v>
      </c>
      <c r="AX340" s="14" t="s">
        <v>80</v>
      </c>
      <c r="AY340" s="246" t="s">
        <v>132</v>
      </c>
    </row>
    <row r="341" s="2" customFormat="1" ht="16.5" customHeight="1">
      <c r="A341" s="41"/>
      <c r="B341" s="42"/>
      <c r="C341" s="273" t="s">
        <v>674</v>
      </c>
      <c r="D341" s="273" t="s">
        <v>547</v>
      </c>
      <c r="E341" s="274" t="s">
        <v>675</v>
      </c>
      <c r="F341" s="275" t="s">
        <v>676</v>
      </c>
      <c r="G341" s="276" t="s">
        <v>243</v>
      </c>
      <c r="H341" s="277">
        <v>1</v>
      </c>
      <c r="I341" s="278"/>
      <c r="J341" s="279">
        <f>ROUND(I341*H341,2)</f>
        <v>0</v>
      </c>
      <c r="K341" s="275" t="s">
        <v>138</v>
      </c>
      <c r="L341" s="280"/>
      <c r="M341" s="281" t="s">
        <v>19</v>
      </c>
      <c r="N341" s="282" t="s">
        <v>43</v>
      </c>
      <c r="O341" s="87"/>
      <c r="P341" s="216">
        <f>O341*H341</f>
        <v>0</v>
      </c>
      <c r="Q341" s="216">
        <v>0.015599999999999999</v>
      </c>
      <c r="R341" s="216">
        <f>Q341*H341</f>
        <v>0.015599999999999999</v>
      </c>
      <c r="S341" s="216">
        <v>0</v>
      </c>
      <c r="T341" s="217">
        <f>S341*H341</f>
        <v>0</v>
      </c>
      <c r="U341" s="41"/>
      <c r="V341" s="41"/>
      <c r="W341" s="41"/>
      <c r="X341" s="41"/>
      <c r="Y341" s="41"/>
      <c r="Z341" s="41"/>
      <c r="AA341" s="41"/>
      <c r="AB341" s="41"/>
      <c r="AC341" s="41"/>
      <c r="AD341" s="41"/>
      <c r="AE341" s="41"/>
      <c r="AR341" s="218" t="s">
        <v>197</v>
      </c>
      <c r="AT341" s="218" t="s">
        <v>547</v>
      </c>
      <c r="AU341" s="218" t="s">
        <v>83</v>
      </c>
      <c r="AY341" s="20" t="s">
        <v>132</v>
      </c>
      <c r="BE341" s="219">
        <f>IF(N341="základní",J341,0)</f>
        <v>0</v>
      </c>
      <c r="BF341" s="219">
        <f>IF(N341="snížená",J341,0)</f>
        <v>0</v>
      </c>
      <c r="BG341" s="219">
        <f>IF(N341="zákl. přenesená",J341,0)</f>
        <v>0</v>
      </c>
      <c r="BH341" s="219">
        <f>IF(N341="sníž. přenesená",J341,0)</f>
        <v>0</v>
      </c>
      <c r="BI341" s="219">
        <f>IF(N341="nulová",J341,0)</f>
        <v>0</v>
      </c>
      <c r="BJ341" s="20" t="s">
        <v>80</v>
      </c>
      <c r="BK341" s="219">
        <f>ROUND(I341*H341,2)</f>
        <v>0</v>
      </c>
      <c r="BL341" s="20" t="s">
        <v>139</v>
      </c>
      <c r="BM341" s="218" t="s">
        <v>677</v>
      </c>
    </row>
    <row r="342" s="2" customFormat="1" ht="16.5" customHeight="1">
      <c r="A342" s="41"/>
      <c r="B342" s="42"/>
      <c r="C342" s="207" t="s">
        <v>678</v>
      </c>
      <c r="D342" s="207" t="s">
        <v>134</v>
      </c>
      <c r="E342" s="208" t="s">
        <v>679</v>
      </c>
      <c r="F342" s="209" t="s">
        <v>680</v>
      </c>
      <c r="G342" s="210" t="s">
        <v>243</v>
      </c>
      <c r="H342" s="211">
        <v>5</v>
      </c>
      <c r="I342" s="212"/>
      <c r="J342" s="213">
        <f>ROUND(I342*H342,2)</f>
        <v>0</v>
      </c>
      <c r="K342" s="209" t="s">
        <v>138</v>
      </c>
      <c r="L342" s="47"/>
      <c r="M342" s="214" t="s">
        <v>19</v>
      </c>
      <c r="N342" s="215" t="s">
        <v>43</v>
      </c>
      <c r="O342" s="87"/>
      <c r="P342" s="216">
        <f>O342*H342</f>
        <v>0</v>
      </c>
      <c r="Q342" s="216">
        <v>0.11241</v>
      </c>
      <c r="R342" s="216">
        <f>Q342*H342</f>
        <v>0.56204999999999994</v>
      </c>
      <c r="S342" s="216">
        <v>0</v>
      </c>
      <c r="T342" s="217">
        <f>S342*H342</f>
        <v>0</v>
      </c>
      <c r="U342" s="41"/>
      <c r="V342" s="41"/>
      <c r="W342" s="41"/>
      <c r="X342" s="41"/>
      <c r="Y342" s="41"/>
      <c r="Z342" s="41"/>
      <c r="AA342" s="41"/>
      <c r="AB342" s="41"/>
      <c r="AC342" s="41"/>
      <c r="AD342" s="41"/>
      <c r="AE342" s="41"/>
      <c r="AR342" s="218" t="s">
        <v>139</v>
      </c>
      <c r="AT342" s="218" t="s">
        <v>134</v>
      </c>
      <c r="AU342" s="218" t="s">
        <v>83</v>
      </c>
      <c r="AY342" s="20" t="s">
        <v>132</v>
      </c>
      <c r="BE342" s="219">
        <f>IF(N342="základní",J342,0)</f>
        <v>0</v>
      </c>
      <c r="BF342" s="219">
        <f>IF(N342="snížená",J342,0)</f>
        <v>0</v>
      </c>
      <c r="BG342" s="219">
        <f>IF(N342="zákl. přenesená",J342,0)</f>
        <v>0</v>
      </c>
      <c r="BH342" s="219">
        <f>IF(N342="sníž. přenesená",J342,0)</f>
        <v>0</v>
      </c>
      <c r="BI342" s="219">
        <f>IF(N342="nulová",J342,0)</f>
        <v>0</v>
      </c>
      <c r="BJ342" s="20" t="s">
        <v>80</v>
      </c>
      <c r="BK342" s="219">
        <f>ROUND(I342*H342,2)</f>
        <v>0</v>
      </c>
      <c r="BL342" s="20" t="s">
        <v>139</v>
      </c>
      <c r="BM342" s="218" t="s">
        <v>681</v>
      </c>
    </row>
    <row r="343" s="2" customFormat="1">
      <c r="A343" s="41"/>
      <c r="B343" s="42"/>
      <c r="C343" s="43"/>
      <c r="D343" s="220" t="s">
        <v>141</v>
      </c>
      <c r="E343" s="43"/>
      <c r="F343" s="221" t="s">
        <v>682</v>
      </c>
      <c r="G343" s="43"/>
      <c r="H343" s="43"/>
      <c r="I343" s="222"/>
      <c r="J343" s="43"/>
      <c r="K343" s="43"/>
      <c r="L343" s="47"/>
      <c r="M343" s="223"/>
      <c r="N343" s="224"/>
      <c r="O343" s="87"/>
      <c r="P343" s="87"/>
      <c r="Q343" s="87"/>
      <c r="R343" s="87"/>
      <c r="S343" s="87"/>
      <c r="T343" s="88"/>
      <c r="U343" s="41"/>
      <c r="V343" s="41"/>
      <c r="W343" s="41"/>
      <c r="X343" s="41"/>
      <c r="Y343" s="41"/>
      <c r="Z343" s="41"/>
      <c r="AA343" s="41"/>
      <c r="AB343" s="41"/>
      <c r="AC343" s="41"/>
      <c r="AD343" s="41"/>
      <c r="AE343" s="41"/>
      <c r="AT343" s="20" t="s">
        <v>141</v>
      </c>
      <c r="AU343" s="20" t="s">
        <v>83</v>
      </c>
    </row>
    <row r="344" s="13" customFormat="1">
      <c r="A344" s="13"/>
      <c r="B344" s="225"/>
      <c r="C344" s="226"/>
      <c r="D344" s="227" t="s">
        <v>143</v>
      </c>
      <c r="E344" s="228" t="s">
        <v>19</v>
      </c>
      <c r="F344" s="229" t="s">
        <v>649</v>
      </c>
      <c r="G344" s="226"/>
      <c r="H344" s="228" t="s">
        <v>19</v>
      </c>
      <c r="I344" s="230"/>
      <c r="J344" s="226"/>
      <c r="K344" s="226"/>
      <c r="L344" s="231"/>
      <c r="M344" s="232"/>
      <c r="N344" s="233"/>
      <c r="O344" s="233"/>
      <c r="P344" s="233"/>
      <c r="Q344" s="233"/>
      <c r="R344" s="233"/>
      <c r="S344" s="233"/>
      <c r="T344" s="234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5" t="s">
        <v>143</v>
      </c>
      <c r="AU344" s="235" t="s">
        <v>83</v>
      </c>
      <c r="AV344" s="13" t="s">
        <v>80</v>
      </c>
      <c r="AW344" s="13" t="s">
        <v>33</v>
      </c>
      <c r="AX344" s="13" t="s">
        <v>72</v>
      </c>
      <c r="AY344" s="235" t="s">
        <v>132</v>
      </c>
    </row>
    <row r="345" s="14" customFormat="1">
      <c r="A345" s="14"/>
      <c r="B345" s="236"/>
      <c r="C345" s="237"/>
      <c r="D345" s="227" t="s">
        <v>143</v>
      </c>
      <c r="E345" s="238" t="s">
        <v>19</v>
      </c>
      <c r="F345" s="239" t="s">
        <v>683</v>
      </c>
      <c r="G345" s="237"/>
      <c r="H345" s="240">
        <v>2</v>
      </c>
      <c r="I345" s="241"/>
      <c r="J345" s="237"/>
      <c r="K345" s="237"/>
      <c r="L345" s="242"/>
      <c r="M345" s="243"/>
      <c r="N345" s="244"/>
      <c r="O345" s="244"/>
      <c r="P345" s="244"/>
      <c r="Q345" s="244"/>
      <c r="R345" s="244"/>
      <c r="S345" s="244"/>
      <c r="T345" s="245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46" t="s">
        <v>143</v>
      </c>
      <c r="AU345" s="246" t="s">
        <v>83</v>
      </c>
      <c r="AV345" s="14" t="s">
        <v>83</v>
      </c>
      <c r="AW345" s="14" t="s">
        <v>33</v>
      </c>
      <c r="AX345" s="14" t="s">
        <v>72</v>
      </c>
      <c r="AY345" s="246" t="s">
        <v>132</v>
      </c>
    </row>
    <row r="346" s="14" customFormat="1">
      <c r="A346" s="14"/>
      <c r="B346" s="236"/>
      <c r="C346" s="237"/>
      <c r="D346" s="227" t="s">
        <v>143</v>
      </c>
      <c r="E346" s="238" t="s">
        <v>19</v>
      </c>
      <c r="F346" s="239" t="s">
        <v>652</v>
      </c>
      <c r="G346" s="237"/>
      <c r="H346" s="240">
        <v>1</v>
      </c>
      <c r="I346" s="241"/>
      <c r="J346" s="237"/>
      <c r="K346" s="237"/>
      <c r="L346" s="242"/>
      <c r="M346" s="243"/>
      <c r="N346" s="244"/>
      <c r="O346" s="244"/>
      <c r="P346" s="244"/>
      <c r="Q346" s="244"/>
      <c r="R346" s="244"/>
      <c r="S346" s="244"/>
      <c r="T346" s="245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46" t="s">
        <v>143</v>
      </c>
      <c r="AU346" s="246" t="s">
        <v>83</v>
      </c>
      <c r="AV346" s="14" t="s">
        <v>83</v>
      </c>
      <c r="AW346" s="14" t="s">
        <v>33</v>
      </c>
      <c r="AX346" s="14" t="s">
        <v>72</v>
      </c>
      <c r="AY346" s="246" t="s">
        <v>132</v>
      </c>
    </row>
    <row r="347" s="14" customFormat="1">
      <c r="A347" s="14"/>
      <c r="B347" s="236"/>
      <c r="C347" s="237"/>
      <c r="D347" s="227" t="s">
        <v>143</v>
      </c>
      <c r="E347" s="238" t="s">
        <v>19</v>
      </c>
      <c r="F347" s="239" t="s">
        <v>653</v>
      </c>
      <c r="G347" s="237"/>
      <c r="H347" s="240">
        <v>1</v>
      </c>
      <c r="I347" s="241"/>
      <c r="J347" s="237"/>
      <c r="K347" s="237"/>
      <c r="L347" s="242"/>
      <c r="M347" s="243"/>
      <c r="N347" s="244"/>
      <c r="O347" s="244"/>
      <c r="P347" s="244"/>
      <c r="Q347" s="244"/>
      <c r="R347" s="244"/>
      <c r="S347" s="244"/>
      <c r="T347" s="245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6" t="s">
        <v>143</v>
      </c>
      <c r="AU347" s="246" t="s">
        <v>83</v>
      </c>
      <c r="AV347" s="14" t="s">
        <v>83</v>
      </c>
      <c r="AW347" s="14" t="s">
        <v>33</v>
      </c>
      <c r="AX347" s="14" t="s">
        <v>72</v>
      </c>
      <c r="AY347" s="246" t="s">
        <v>132</v>
      </c>
    </row>
    <row r="348" s="14" customFormat="1">
      <c r="A348" s="14"/>
      <c r="B348" s="236"/>
      <c r="C348" s="237"/>
      <c r="D348" s="227" t="s">
        <v>143</v>
      </c>
      <c r="E348" s="238" t="s">
        <v>19</v>
      </c>
      <c r="F348" s="239" t="s">
        <v>673</v>
      </c>
      <c r="G348" s="237"/>
      <c r="H348" s="240">
        <v>1</v>
      </c>
      <c r="I348" s="241"/>
      <c r="J348" s="237"/>
      <c r="K348" s="237"/>
      <c r="L348" s="242"/>
      <c r="M348" s="243"/>
      <c r="N348" s="244"/>
      <c r="O348" s="244"/>
      <c r="P348" s="244"/>
      <c r="Q348" s="244"/>
      <c r="R348" s="244"/>
      <c r="S348" s="244"/>
      <c r="T348" s="245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46" t="s">
        <v>143</v>
      </c>
      <c r="AU348" s="246" t="s">
        <v>83</v>
      </c>
      <c r="AV348" s="14" t="s">
        <v>83</v>
      </c>
      <c r="AW348" s="14" t="s">
        <v>33</v>
      </c>
      <c r="AX348" s="14" t="s">
        <v>72</v>
      </c>
      <c r="AY348" s="246" t="s">
        <v>132</v>
      </c>
    </row>
    <row r="349" s="15" customFormat="1">
      <c r="A349" s="15"/>
      <c r="B349" s="247"/>
      <c r="C349" s="248"/>
      <c r="D349" s="227" t="s">
        <v>143</v>
      </c>
      <c r="E349" s="249" t="s">
        <v>19</v>
      </c>
      <c r="F349" s="250" t="s">
        <v>148</v>
      </c>
      <c r="G349" s="248"/>
      <c r="H349" s="251">
        <v>5</v>
      </c>
      <c r="I349" s="252"/>
      <c r="J349" s="248"/>
      <c r="K349" s="248"/>
      <c r="L349" s="253"/>
      <c r="M349" s="254"/>
      <c r="N349" s="255"/>
      <c r="O349" s="255"/>
      <c r="P349" s="255"/>
      <c r="Q349" s="255"/>
      <c r="R349" s="255"/>
      <c r="S349" s="255"/>
      <c r="T349" s="256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257" t="s">
        <v>143</v>
      </c>
      <c r="AU349" s="257" t="s">
        <v>83</v>
      </c>
      <c r="AV349" s="15" t="s">
        <v>139</v>
      </c>
      <c r="AW349" s="15" t="s">
        <v>33</v>
      </c>
      <c r="AX349" s="15" t="s">
        <v>80</v>
      </c>
      <c r="AY349" s="257" t="s">
        <v>132</v>
      </c>
    </row>
    <row r="350" s="2" customFormat="1" ht="16.5" customHeight="1">
      <c r="A350" s="41"/>
      <c r="B350" s="42"/>
      <c r="C350" s="273" t="s">
        <v>684</v>
      </c>
      <c r="D350" s="273" t="s">
        <v>547</v>
      </c>
      <c r="E350" s="274" t="s">
        <v>685</v>
      </c>
      <c r="F350" s="275" t="s">
        <v>686</v>
      </c>
      <c r="G350" s="276" t="s">
        <v>243</v>
      </c>
      <c r="H350" s="277">
        <v>5</v>
      </c>
      <c r="I350" s="278"/>
      <c r="J350" s="279">
        <f>ROUND(I350*H350,2)</f>
        <v>0</v>
      </c>
      <c r="K350" s="275" t="s">
        <v>138</v>
      </c>
      <c r="L350" s="280"/>
      <c r="M350" s="281" t="s">
        <v>19</v>
      </c>
      <c r="N350" s="282" t="s">
        <v>43</v>
      </c>
      <c r="O350" s="87"/>
      <c r="P350" s="216">
        <f>O350*H350</f>
        <v>0</v>
      </c>
      <c r="Q350" s="216">
        <v>0.0061000000000000004</v>
      </c>
      <c r="R350" s="216">
        <f>Q350*H350</f>
        <v>0.030500000000000003</v>
      </c>
      <c r="S350" s="216">
        <v>0</v>
      </c>
      <c r="T350" s="217">
        <f>S350*H350</f>
        <v>0</v>
      </c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R350" s="218" t="s">
        <v>197</v>
      </c>
      <c r="AT350" s="218" t="s">
        <v>547</v>
      </c>
      <c r="AU350" s="218" t="s">
        <v>83</v>
      </c>
      <c r="AY350" s="20" t="s">
        <v>132</v>
      </c>
      <c r="BE350" s="219">
        <f>IF(N350="základní",J350,0)</f>
        <v>0</v>
      </c>
      <c r="BF350" s="219">
        <f>IF(N350="snížená",J350,0)</f>
        <v>0</v>
      </c>
      <c r="BG350" s="219">
        <f>IF(N350="zákl. přenesená",J350,0)</f>
        <v>0</v>
      </c>
      <c r="BH350" s="219">
        <f>IF(N350="sníž. přenesená",J350,0)</f>
        <v>0</v>
      </c>
      <c r="BI350" s="219">
        <f>IF(N350="nulová",J350,0)</f>
        <v>0</v>
      </c>
      <c r="BJ350" s="20" t="s">
        <v>80</v>
      </c>
      <c r="BK350" s="219">
        <f>ROUND(I350*H350,2)</f>
        <v>0</v>
      </c>
      <c r="BL350" s="20" t="s">
        <v>139</v>
      </c>
      <c r="BM350" s="218" t="s">
        <v>687</v>
      </c>
    </row>
    <row r="351" s="2" customFormat="1" ht="16.5" customHeight="1">
      <c r="A351" s="41"/>
      <c r="B351" s="42"/>
      <c r="C351" s="273" t="s">
        <v>688</v>
      </c>
      <c r="D351" s="273" t="s">
        <v>547</v>
      </c>
      <c r="E351" s="274" t="s">
        <v>689</v>
      </c>
      <c r="F351" s="275" t="s">
        <v>690</v>
      </c>
      <c r="G351" s="276" t="s">
        <v>243</v>
      </c>
      <c r="H351" s="277">
        <v>5</v>
      </c>
      <c r="I351" s="278"/>
      <c r="J351" s="279">
        <f>ROUND(I351*H351,2)</f>
        <v>0</v>
      </c>
      <c r="K351" s="275" t="s">
        <v>138</v>
      </c>
      <c r="L351" s="280"/>
      <c r="M351" s="281" t="s">
        <v>19</v>
      </c>
      <c r="N351" s="282" t="s">
        <v>43</v>
      </c>
      <c r="O351" s="87"/>
      <c r="P351" s="216">
        <f>O351*H351</f>
        <v>0</v>
      </c>
      <c r="Q351" s="216">
        <v>0.0030000000000000001</v>
      </c>
      <c r="R351" s="216">
        <f>Q351*H351</f>
        <v>0.014999999999999999</v>
      </c>
      <c r="S351" s="216">
        <v>0</v>
      </c>
      <c r="T351" s="217">
        <f>S351*H351</f>
        <v>0</v>
      </c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R351" s="218" t="s">
        <v>197</v>
      </c>
      <c r="AT351" s="218" t="s">
        <v>547</v>
      </c>
      <c r="AU351" s="218" t="s">
        <v>83</v>
      </c>
      <c r="AY351" s="20" t="s">
        <v>132</v>
      </c>
      <c r="BE351" s="219">
        <f>IF(N351="základní",J351,0)</f>
        <v>0</v>
      </c>
      <c r="BF351" s="219">
        <f>IF(N351="snížená",J351,0)</f>
        <v>0</v>
      </c>
      <c r="BG351" s="219">
        <f>IF(N351="zákl. přenesená",J351,0)</f>
        <v>0</v>
      </c>
      <c r="BH351" s="219">
        <f>IF(N351="sníž. přenesená",J351,0)</f>
        <v>0</v>
      </c>
      <c r="BI351" s="219">
        <f>IF(N351="nulová",J351,0)</f>
        <v>0</v>
      </c>
      <c r="BJ351" s="20" t="s">
        <v>80</v>
      </c>
      <c r="BK351" s="219">
        <f>ROUND(I351*H351,2)</f>
        <v>0</v>
      </c>
      <c r="BL351" s="20" t="s">
        <v>139</v>
      </c>
      <c r="BM351" s="218" t="s">
        <v>691</v>
      </c>
    </row>
    <row r="352" s="2" customFormat="1" ht="16.5" customHeight="1">
      <c r="A352" s="41"/>
      <c r="B352" s="42"/>
      <c r="C352" s="273" t="s">
        <v>692</v>
      </c>
      <c r="D352" s="273" t="s">
        <v>547</v>
      </c>
      <c r="E352" s="274" t="s">
        <v>693</v>
      </c>
      <c r="F352" s="275" t="s">
        <v>694</v>
      </c>
      <c r="G352" s="276" t="s">
        <v>243</v>
      </c>
      <c r="H352" s="277">
        <v>5</v>
      </c>
      <c r="I352" s="278"/>
      <c r="J352" s="279">
        <f>ROUND(I352*H352,2)</f>
        <v>0</v>
      </c>
      <c r="K352" s="275" t="s">
        <v>138</v>
      </c>
      <c r="L352" s="280"/>
      <c r="M352" s="281" t="s">
        <v>19</v>
      </c>
      <c r="N352" s="282" t="s">
        <v>43</v>
      </c>
      <c r="O352" s="87"/>
      <c r="P352" s="216">
        <f>O352*H352</f>
        <v>0</v>
      </c>
      <c r="Q352" s="216">
        <v>0.00010000000000000001</v>
      </c>
      <c r="R352" s="216">
        <f>Q352*H352</f>
        <v>0.00050000000000000001</v>
      </c>
      <c r="S352" s="216">
        <v>0</v>
      </c>
      <c r="T352" s="217">
        <f>S352*H352</f>
        <v>0</v>
      </c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R352" s="218" t="s">
        <v>197</v>
      </c>
      <c r="AT352" s="218" t="s">
        <v>547</v>
      </c>
      <c r="AU352" s="218" t="s">
        <v>83</v>
      </c>
      <c r="AY352" s="20" t="s">
        <v>132</v>
      </c>
      <c r="BE352" s="219">
        <f>IF(N352="základní",J352,0)</f>
        <v>0</v>
      </c>
      <c r="BF352" s="219">
        <f>IF(N352="snížená",J352,0)</f>
        <v>0</v>
      </c>
      <c r="BG352" s="219">
        <f>IF(N352="zákl. přenesená",J352,0)</f>
        <v>0</v>
      </c>
      <c r="BH352" s="219">
        <f>IF(N352="sníž. přenesená",J352,0)</f>
        <v>0</v>
      </c>
      <c r="BI352" s="219">
        <f>IF(N352="nulová",J352,0)</f>
        <v>0</v>
      </c>
      <c r="BJ352" s="20" t="s">
        <v>80</v>
      </c>
      <c r="BK352" s="219">
        <f>ROUND(I352*H352,2)</f>
        <v>0</v>
      </c>
      <c r="BL352" s="20" t="s">
        <v>139</v>
      </c>
      <c r="BM352" s="218" t="s">
        <v>695</v>
      </c>
    </row>
    <row r="353" s="2" customFormat="1" ht="16.5" customHeight="1">
      <c r="A353" s="41"/>
      <c r="B353" s="42"/>
      <c r="C353" s="273" t="s">
        <v>696</v>
      </c>
      <c r="D353" s="273" t="s">
        <v>547</v>
      </c>
      <c r="E353" s="274" t="s">
        <v>697</v>
      </c>
      <c r="F353" s="275" t="s">
        <v>698</v>
      </c>
      <c r="G353" s="276" t="s">
        <v>243</v>
      </c>
      <c r="H353" s="277">
        <v>10</v>
      </c>
      <c r="I353" s="278"/>
      <c r="J353" s="279">
        <f>ROUND(I353*H353,2)</f>
        <v>0</v>
      </c>
      <c r="K353" s="275" t="s">
        <v>138</v>
      </c>
      <c r="L353" s="280"/>
      <c r="M353" s="281" t="s">
        <v>19</v>
      </c>
      <c r="N353" s="282" t="s">
        <v>43</v>
      </c>
      <c r="O353" s="87"/>
      <c r="P353" s="216">
        <f>O353*H353</f>
        <v>0</v>
      </c>
      <c r="Q353" s="216">
        <v>0.00035</v>
      </c>
      <c r="R353" s="216">
        <f>Q353*H353</f>
        <v>0.0035000000000000001</v>
      </c>
      <c r="S353" s="216">
        <v>0</v>
      </c>
      <c r="T353" s="217">
        <f>S353*H353</f>
        <v>0</v>
      </c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R353" s="218" t="s">
        <v>197</v>
      </c>
      <c r="AT353" s="218" t="s">
        <v>547</v>
      </c>
      <c r="AU353" s="218" t="s">
        <v>83</v>
      </c>
      <c r="AY353" s="20" t="s">
        <v>132</v>
      </c>
      <c r="BE353" s="219">
        <f>IF(N353="základní",J353,0)</f>
        <v>0</v>
      </c>
      <c r="BF353" s="219">
        <f>IF(N353="snížená",J353,0)</f>
        <v>0</v>
      </c>
      <c r="BG353" s="219">
        <f>IF(N353="zákl. přenesená",J353,0)</f>
        <v>0</v>
      </c>
      <c r="BH353" s="219">
        <f>IF(N353="sníž. přenesená",J353,0)</f>
        <v>0</v>
      </c>
      <c r="BI353" s="219">
        <f>IF(N353="nulová",J353,0)</f>
        <v>0</v>
      </c>
      <c r="BJ353" s="20" t="s">
        <v>80</v>
      </c>
      <c r="BK353" s="219">
        <f>ROUND(I353*H353,2)</f>
        <v>0</v>
      </c>
      <c r="BL353" s="20" t="s">
        <v>139</v>
      </c>
      <c r="BM353" s="218" t="s">
        <v>699</v>
      </c>
    </row>
    <row r="354" s="14" customFormat="1">
      <c r="A354" s="14"/>
      <c r="B354" s="236"/>
      <c r="C354" s="237"/>
      <c r="D354" s="227" t="s">
        <v>143</v>
      </c>
      <c r="E354" s="237"/>
      <c r="F354" s="239" t="s">
        <v>700</v>
      </c>
      <c r="G354" s="237"/>
      <c r="H354" s="240">
        <v>10</v>
      </c>
      <c r="I354" s="241"/>
      <c r="J354" s="237"/>
      <c r="K354" s="237"/>
      <c r="L354" s="242"/>
      <c r="M354" s="243"/>
      <c r="N354" s="244"/>
      <c r="O354" s="244"/>
      <c r="P354" s="244"/>
      <c r="Q354" s="244"/>
      <c r="R354" s="244"/>
      <c r="S354" s="244"/>
      <c r="T354" s="245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46" t="s">
        <v>143</v>
      </c>
      <c r="AU354" s="246" t="s">
        <v>83</v>
      </c>
      <c r="AV354" s="14" t="s">
        <v>83</v>
      </c>
      <c r="AW354" s="14" t="s">
        <v>4</v>
      </c>
      <c r="AX354" s="14" t="s">
        <v>80</v>
      </c>
      <c r="AY354" s="246" t="s">
        <v>132</v>
      </c>
    </row>
    <row r="355" s="2" customFormat="1" ht="21.75" customHeight="1">
      <c r="A355" s="41"/>
      <c r="B355" s="42"/>
      <c r="C355" s="207" t="s">
        <v>701</v>
      </c>
      <c r="D355" s="207" t="s">
        <v>134</v>
      </c>
      <c r="E355" s="208" t="s">
        <v>275</v>
      </c>
      <c r="F355" s="209" t="s">
        <v>276</v>
      </c>
      <c r="G355" s="210" t="s">
        <v>200</v>
      </c>
      <c r="H355" s="211">
        <v>246</v>
      </c>
      <c r="I355" s="212"/>
      <c r="J355" s="213">
        <f>ROUND(I355*H355,2)</f>
        <v>0</v>
      </c>
      <c r="K355" s="209" t="s">
        <v>138</v>
      </c>
      <c r="L355" s="47"/>
      <c r="M355" s="214" t="s">
        <v>19</v>
      </c>
      <c r="N355" s="215" t="s">
        <v>43</v>
      </c>
      <c r="O355" s="87"/>
      <c r="P355" s="216">
        <f>O355*H355</f>
        <v>0</v>
      </c>
      <c r="Q355" s="216">
        <v>0.00033</v>
      </c>
      <c r="R355" s="216">
        <f>Q355*H355</f>
        <v>0.081180000000000002</v>
      </c>
      <c r="S355" s="216">
        <v>0</v>
      </c>
      <c r="T355" s="217">
        <f>S355*H355</f>
        <v>0</v>
      </c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41"/>
      <c r="AR355" s="218" t="s">
        <v>139</v>
      </c>
      <c r="AT355" s="218" t="s">
        <v>134</v>
      </c>
      <c r="AU355" s="218" t="s">
        <v>83</v>
      </c>
      <c r="AY355" s="20" t="s">
        <v>132</v>
      </c>
      <c r="BE355" s="219">
        <f>IF(N355="základní",J355,0)</f>
        <v>0</v>
      </c>
      <c r="BF355" s="219">
        <f>IF(N355="snížená",J355,0)</f>
        <v>0</v>
      </c>
      <c r="BG355" s="219">
        <f>IF(N355="zákl. přenesená",J355,0)</f>
        <v>0</v>
      </c>
      <c r="BH355" s="219">
        <f>IF(N355="sníž. přenesená",J355,0)</f>
        <v>0</v>
      </c>
      <c r="BI355" s="219">
        <f>IF(N355="nulová",J355,0)</f>
        <v>0</v>
      </c>
      <c r="BJ355" s="20" t="s">
        <v>80</v>
      </c>
      <c r="BK355" s="219">
        <f>ROUND(I355*H355,2)</f>
        <v>0</v>
      </c>
      <c r="BL355" s="20" t="s">
        <v>139</v>
      </c>
      <c r="BM355" s="218" t="s">
        <v>277</v>
      </c>
    </row>
    <row r="356" s="2" customFormat="1">
      <c r="A356" s="41"/>
      <c r="B356" s="42"/>
      <c r="C356" s="43"/>
      <c r="D356" s="220" t="s">
        <v>141</v>
      </c>
      <c r="E356" s="43"/>
      <c r="F356" s="221" t="s">
        <v>278</v>
      </c>
      <c r="G356" s="43"/>
      <c r="H356" s="43"/>
      <c r="I356" s="222"/>
      <c r="J356" s="43"/>
      <c r="K356" s="43"/>
      <c r="L356" s="47"/>
      <c r="M356" s="223"/>
      <c r="N356" s="224"/>
      <c r="O356" s="87"/>
      <c r="P356" s="87"/>
      <c r="Q356" s="87"/>
      <c r="R356" s="87"/>
      <c r="S356" s="87"/>
      <c r="T356" s="88"/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  <c r="AT356" s="20" t="s">
        <v>141</v>
      </c>
      <c r="AU356" s="20" t="s">
        <v>83</v>
      </c>
    </row>
    <row r="357" s="13" customFormat="1">
      <c r="A357" s="13"/>
      <c r="B357" s="225"/>
      <c r="C357" s="226"/>
      <c r="D357" s="227" t="s">
        <v>143</v>
      </c>
      <c r="E357" s="228" t="s">
        <v>19</v>
      </c>
      <c r="F357" s="229" t="s">
        <v>279</v>
      </c>
      <c r="G357" s="226"/>
      <c r="H357" s="228" t="s">
        <v>19</v>
      </c>
      <c r="I357" s="230"/>
      <c r="J357" s="226"/>
      <c r="K357" s="226"/>
      <c r="L357" s="231"/>
      <c r="M357" s="232"/>
      <c r="N357" s="233"/>
      <c r="O357" s="233"/>
      <c r="P357" s="233"/>
      <c r="Q357" s="233"/>
      <c r="R357" s="233"/>
      <c r="S357" s="233"/>
      <c r="T357" s="234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5" t="s">
        <v>143</v>
      </c>
      <c r="AU357" s="235" t="s">
        <v>83</v>
      </c>
      <c r="AV357" s="13" t="s">
        <v>80</v>
      </c>
      <c r="AW357" s="13" t="s">
        <v>33</v>
      </c>
      <c r="AX357" s="13" t="s">
        <v>72</v>
      </c>
      <c r="AY357" s="235" t="s">
        <v>132</v>
      </c>
    </row>
    <row r="358" s="14" customFormat="1">
      <c r="A358" s="14"/>
      <c r="B358" s="236"/>
      <c r="C358" s="237"/>
      <c r="D358" s="227" t="s">
        <v>143</v>
      </c>
      <c r="E358" s="238" t="s">
        <v>19</v>
      </c>
      <c r="F358" s="239" t="s">
        <v>702</v>
      </c>
      <c r="G358" s="237"/>
      <c r="H358" s="240">
        <v>45</v>
      </c>
      <c r="I358" s="241"/>
      <c r="J358" s="237"/>
      <c r="K358" s="237"/>
      <c r="L358" s="242"/>
      <c r="M358" s="243"/>
      <c r="N358" s="244"/>
      <c r="O358" s="244"/>
      <c r="P358" s="244"/>
      <c r="Q358" s="244"/>
      <c r="R358" s="244"/>
      <c r="S358" s="244"/>
      <c r="T358" s="245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46" t="s">
        <v>143</v>
      </c>
      <c r="AU358" s="246" t="s">
        <v>83</v>
      </c>
      <c r="AV358" s="14" t="s">
        <v>83</v>
      </c>
      <c r="AW358" s="14" t="s">
        <v>33</v>
      </c>
      <c r="AX358" s="14" t="s">
        <v>72</v>
      </c>
      <c r="AY358" s="246" t="s">
        <v>132</v>
      </c>
    </row>
    <row r="359" s="14" customFormat="1">
      <c r="A359" s="14"/>
      <c r="B359" s="236"/>
      <c r="C359" s="237"/>
      <c r="D359" s="227" t="s">
        <v>143</v>
      </c>
      <c r="E359" s="238" t="s">
        <v>19</v>
      </c>
      <c r="F359" s="239" t="s">
        <v>703</v>
      </c>
      <c r="G359" s="237"/>
      <c r="H359" s="240">
        <v>201</v>
      </c>
      <c r="I359" s="241"/>
      <c r="J359" s="237"/>
      <c r="K359" s="237"/>
      <c r="L359" s="242"/>
      <c r="M359" s="243"/>
      <c r="N359" s="244"/>
      <c r="O359" s="244"/>
      <c r="P359" s="244"/>
      <c r="Q359" s="244"/>
      <c r="R359" s="244"/>
      <c r="S359" s="244"/>
      <c r="T359" s="245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46" t="s">
        <v>143</v>
      </c>
      <c r="AU359" s="246" t="s">
        <v>83</v>
      </c>
      <c r="AV359" s="14" t="s">
        <v>83</v>
      </c>
      <c r="AW359" s="14" t="s">
        <v>33</v>
      </c>
      <c r="AX359" s="14" t="s">
        <v>72</v>
      </c>
      <c r="AY359" s="246" t="s">
        <v>132</v>
      </c>
    </row>
    <row r="360" s="15" customFormat="1">
      <c r="A360" s="15"/>
      <c r="B360" s="247"/>
      <c r="C360" s="248"/>
      <c r="D360" s="227" t="s">
        <v>143</v>
      </c>
      <c r="E360" s="249" t="s">
        <v>19</v>
      </c>
      <c r="F360" s="250" t="s">
        <v>148</v>
      </c>
      <c r="G360" s="248"/>
      <c r="H360" s="251">
        <v>246</v>
      </c>
      <c r="I360" s="252"/>
      <c r="J360" s="248"/>
      <c r="K360" s="248"/>
      <c r="L360" s="253"/>
      <c r="M360" s="254"/>
      <c r="N360" s="255"/>
      <c r="O360" s="255"/>
      <c r="P360" s="255"/>
      <c r="Q360" s="255"/>
      <c r="R360" s="255"/>
      <c r="S360" s="255"/>
      <c r="T360" s="256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257" t="s">
        <v>143</v>
      </c>
      <c r="AU360" s="257" t="s">
        <v>83</v>
      </c>
      <c r="AV360" s="15" t="s">
        <v>139</v>
      </c>
      <c r="AW360" s="15" t="s">
        <v>33</v>
      </c>
      <c r="AX360" s="15" t="s">
        <v>80</v>
      </c>
      <c r="AY360" s="257" t="s">
        <v>132</v>
      </c>
    </row>
    <row r="361" s="2" customFormat="1" ht="21.75" customHeight="1">
      <c r="A361" s="41"/>
      <c r="B361" s="42"/>
      <c r="C361" s="207" t="s">
        <v>704</v>
      </c>
      <c r="D361" s="207" t="s">
        <v>134</v>
      </c>
      <c r="E361" s="208" t="s">
        <v>302</v>
      </c>
      <c r="F361" s="209" t="s">
        <v>303</v>
      </c>
      <c r="G361" s="210" t="s">
        <v>137</v>
      </c>
      <c r="H361" s="211">
        <v>10</v>
      </c>
      <c r="I361" s="212"/>
      <c r="J361" s="213">
        <f>ROUND(I361*H361,2)</f>
        <v>0</v>
      </c>
      <c r="K361" s="209" t="s">
        <v>138</v>
      </c>
      <c r="L361" s="47"/>
      <c r="M361" s="214" t="s">
        <v>19</v>
      </c>
      <c r="N361" s="215" t="s">
        <v>43</v>
      </c>
      <c r="O361" s="87"/>
      <c r="P361" s="216">
        <f>O361*H361</f>
        <v>0</v>
      </c>
      <c r="Q361" s="216">
        <v>0.0025999999999999999</v>
      </c>
      <c r="R361" s="216">
        <f>Q361*H361</f>
        <v>0.025999999999999999</v>
      </c>
      <c r="S361" s="216">
        <v>0</v>
      </c>
      <c r="T361" s="217">
        <f>S361*H361</f>
        <v>0</v>
      </c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  <c r="AR361" s="218" t="s">
        <v>139</v>
      </c>
      <c r="AT361" s="218" t="s">
        <v>134</v>
      </c>
      <c r="AU361" s="218" t="s">
        <v>83</v>
      </c>
      <c r="AY361" s="20" t="s">
        <v>132</v>
      </c>
      <c r="BE361" s="219">
        <f>IF(N361="základní",J361,0)</f>
        <v>0</v>
      </c>
      <c r="BF361" s="219">
        <f>IF(N361="snížená",J361,0)</f>
        <v>0</v>
      </c>
      <c r="BG361" s="219">
        <f>IF(N361="zákl. přenesená",J361,0)</f>
        <v>0</v>
      </c>
      <c r="BH361" s="219">
        <f>IF(N361="sníž. přenesená",J361,0)</f>
        <v>0</v>
      </c>
      <c r="BI361" s="219">
        <f>IF(N361="nulová",J361,0)</f>
        <v>0</v>
      </c>
      <c r="BJ361" s="20" t="s">
        <v>80</v>
      </c>
      <c r="BK361" s="219">
        <f>ROUND(I361*H361,2)</f>
        <v>0</v>
      </c>
      <c r="BL361" s="20" t="s">
        <v>139</v>
      </c>
      <c r="BM361" s="218" t="s">
        <v>304</v>
      </c>
    </row>
    <row r="362" s="2" customFormat="1">
      <c r="A362" s="41"/>
      <c r="B362" s="42"/>
      <c r="C362" s="43"/>
      <c r="D362" s="220" t="s">
        <v>141</v>
      </c>
      <c r="E362" s="43"/>
      <c r="F362" s="221" t="s">
        <v>305</v>
      </c>
      <c r="G362" s="43"/>
      <c r="H362" s="43"/>
      <c r="I362" s="222"/>
      <c r="J362" s="43"/>
      <c r="K362" s="43"/>
      <c r="L362" s="47"/>
      <c r="M362" s="223"/>
      <c r="N362" s="224"/>
      <c r="O362" s="87"/>
      <c r="P362" s="87"/>
      <c r="Q362" s="87"/>
      <c r="R362" s="87"/>
      <c r="S362" s="87"/>
      <c r="T362" s="88"/>
      <c r="U362" s="41"/>
      <c r="V362" s="41"/>
      <c r="W362" s="41"/>
      <c r="X362" s="41"/>
      <c r="Y362" s="41"/>
      <c r="Z362" s="41"/>
      <c r="AA362" s="41"/>
      <c r="AB362" s="41"/>
      <c r="AC362" s="41"/>
      <c r="AD362" s="41"/>
      <c r="AE362" s="41"/>
      <c r="AT362" s="20" t="s">
        <v>141</v>
      </c>
      <c r="AU362" s="20" t="s">
        <v>83</v>
      </c>
    </row>
    <row r="363" s="13" customFormat="1">
      <c r="A363" s="13"/>
      <c r="B363" s="225"/>
      <c r="C363" s="226"/>
      <c r="D363" s="227" t="s">
        <v>143</v>
      </c>
      <c r="E363" s="228" t="s">
        <v>19</v>
      </c>
      <c r="F363" s="229" t="s">
        <v>279</v>
      </c>
      <c r="G363" s="226"/>
      <c r="H363" s="228" t="s">
        <v>19</v>
      </c>
      <c r="I363" s="230"/>
      <c r="J363" s="226"/>
      <c r="K363" s="226"/>
      <c r="L363" s="231"/>
      <c r="M363" s="232"/>
      <c r="N363" s="233"/>
      <c r="O363" s="233"/>
      <c r="P363" s="233"/>
      <c r="Q363" s="233"/>
      <c r="R363" s="233"/>
      <c r="S363" s="233"/>
      <c r="T363" s="234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5" t="s">
        <v>143</v>
      </c>
      <c r="AU363" s="235" t="s">
        <v>83</v>
      </c>
      <c r="AV363" s="13" t="s">
        <v>80</v>
      </c>
      <c r="AW363" s="13" t="s">
        <v>33</v>
      </c>
      <c r="AX363" s="13" t="s">
        <v>72</v>
      </c>
      <c r="AY363" s="235" t="s">
        <v>132</v>
      </c>
    </row>
    <row r="364" s="14" customFormat="1">
      <c r="A364" s="14"/>
      <c r="B364" s="236"/>
      <c r="C364" s="237"/>
      <c r="D364" s="227" t="s">
        <v>143</v>
      </c>
      <c r="E364" s="238" t="s">
        <v>19</v>
      </c>
      <c r="F364" s="239" t="s">
        <v>705</v>
      </c>
      <c r="G364" s="237"/>
      <c r="H364" s="240">
        <v>10</v>
      </c>
      <c r="I364" s="241"/>
      <c r="J364" s="237"/>
      <c r="K364" s="237"/>
      <c r="L364" s="242"/>
      <c r="M364" s="243"/>
      <c r="N364" s="244"/>
      <c r="O364" s="244"/>
      <c r="P364" s="244"/>
      <c r="Q364" s="244"/>
      <c r="R364" s="244"/>
      <c r="S364" s="244"/>
      <c r="T364" s="245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46" t="s">
        <v>143</v>
      </c>
      <c r="AU364" s="246" t="s">
        <v>83</v>
      </c>
      <c r="AV364" s="14" t="s">
        <v>83</v>
      </c>
      <c r="AW364" s="14" t="s">
        <v>33</v>
      </c>
      <c r="AX364" s="14" t="s">
        <v>80</v>
      </c>
      <c r="AY364" s="246" t="s">
        <v>132</v>
      </c>
    </row>
    <row r="365" s="2" customFormat="1" ht="24.15" customHeight="1">
      <c r="A365" s="41"/>
      <c r="B365" s="42"/>
      <c r="C365" s="207" t="s">
        <v>706</v>
      </c>
      <c r="D365" s="207" t="s">
        <v>134</v>
      </c>
      <c r="E365" s="208" t="s">
        <v>310</v>
      </c>
      <c r="F365" s="209" t="s">
        <v>311</v>
      </c>
      <c r="G365" s="210" t="s">
        <v>200</v>
      </c>
      <c r="H365" s="211">
        <v>246</v>
      </c>
      <c r="I365" s="212"/>
      <c r="J365" s="213">
        <f>ROUND(I365*H365,2)</f>
        <v>0</v>
      </c>
      <c r="K365" s="209" t="s">
        <v>138</v>
      </c>
      <c r="L365" s="47"/>
      <c r="M365" s="214" t="s">
        <v>19</v>
      </c>
      <c r="N365" s="215" t="s">
        <v>43</v>
      </c>
      <c r="O365" s="87"/>
      <c r="P365" s="216">
        <f>O365*H365</f>
        <v>0</v>
      </c>
      <c r="Q365" s="216">
        <v>0</v>
      </c>
      <c r="R365" s="216">
        <f>Q365*H365</f>
        <v>0</v>
      </c>
      <c r="S365" s="216">
        <v>0</v>
      </c>
      <c r="T365" s="217">
        <f>S365*H365</f>
        <v>0</v>
      </c>
      <c r="U365" s="41"/>
      <c r="V365" s="41"/>
      <c r="W365" s="41"/>
      <c r="X365" s="41"/>
      <c r="Y365" s="41"/>
      <c r="Z365" s="41"/>
      <c r="AA365" s="41"/>
      <c r="AB365" s="41"/>
      <c r="AC365" s="41"/>
      <c r="AD365" s="41"/>
      <c r="AE365" s="41"/>
      <c r="AR365" s="218" t="s">
        <v>139</v>
      </c>
      <c r="AT365" s="218" t="s">
        <v>134</v>
      </c>
      <c r="AU365" s="218" t="s">
        <v>83</v>
      </c>
      <c r="AY365" s="20" t="s">
        <v>132</v>
      </c>
      <c r="BE365" s="219">
        <f>IF(N365="základní",J365,0)</f>
        <v>0</v>
      </c>
      <c r="BF365" s="219">
        <f>IF(N365="snížená",J365,0)</f>
        <v>0</v>
      </c>
      <c r="BG365" s="219">
        <f>IF(N365="zákl. přenesená",J365,0)</f>
        <v>0</v>
      </c>
      <c r="BH365" s="219">
        <f>IF(N365="sníž. přenesená",J365,0)</f>
        <v>0</v>
      </c>
      <c r="BI365" s="219">
        <f>IF(N365="nulová",J365,0)</f>
        <v>0</v>
      </c>
      <c r="BJ365" s="20" t="s">
        <v>80</v>
      </c>
      <c r="BK365" s="219">
        <f>ROUND(I365*H365,2)</f>
        <v>0</v>
      </c>
      <c r="BL365" s="20" t="s">
        <v>139</v>
      </c>
      <c r="BM365" s="218" t="s">
        <v>312</v>
      </c>
    </row>
    <row r="366" s="2" customFormat="1">
      <c r="A366" s="41"/>
      <c r="B366" s="42"/>
      <c r="C366" s="43"/>
      <c r="D366" s="220" t="s">
        <v>141</v>
      </c>
      <c r="E366" s="43"/>
      <c r="F366" s="221" t="s">
        <v>313</v>
      </c>
      <c r="G366" s="43"/>
      <c r="H366" s="43"/>
      <c r="I366" s="222"/>
      <c r="J366" s="43"/>
      <c r="K366" s="43"/>
      <c r="L366" s="47"/>
      <c r="M366" s="223"/>
      <c r="N366" s="224"/>
      <c r="O366" s="87"/>
      <c r="P366" s="87"/>
      <c r="Q366" s="87"/>
      <c r="R366" s="87"/>
      <c r="S366" s="87"/>
      <c r="T366" s="88"/>
      <c r="U366" s="41"/>
      <c r="V366" s="41"/>
      <c r="W366" s="41"/>
      <c r="X366" s="41"/>
      <c r="Y366" s="41"/>
      <c r="Z366" s="41"/>
      <c r="AA366" s="41"/>
      <c r="AB366" s="41"/>
      <c r="AC366" s="41"/>
      <c r="AD366" s="41"/>
      <c r="AE366" s="41"/>
      <c r="AT366" s="20" t="s">
        <v>141</v>
      </c>
      <c r="AU366" s="20" t="s">
        <v>83</v>
      </c>
    </row>
    <row r="367" s="2" customFormat="1" ht="24.15" customHeight="1">
      <c r="A367" s="41"/>
      <c r="B367" s="42"/>
      <c r="C367" s="207" t="s">
        <v>707</v>
      </c>
      <c r="D367" s="207" t="s">
        <v>134</v>
      </c>
      <c r="E367" s="208" t="s">
        <v>315</v>
      </c>
      <c r="F367" s="209" t="s">
        <v>316</v>
      </c>
      <c r="G367" s="210" t="s">
        <v>137</v>
      </c>
      <c r="H367" s="211">
        <v>10</v>
      </c>
      <c r="I367" s="212"/>
      <c r="J367" s="213">
        <f>ROUND(I367*H367,2)</f>
        <v>0</v>
      </c>
      <c r="K367" s="209" t="s">
        <v>138</v>
      </c>
      <c r="L367" s="47"/>
      <c r="M367" s="214" t="s">
        <v>19</v>
      </c>
      <c r="N367" s="215" t="s">
        <v>43</v>
      </c>
      <c r="O367" s="87"/>
      <c r="P367" s="216">
        <f>O367*H367</f>
        <v>0</v>
      </c>
      <c r="Q367" s="216">
        <v>1.0000000000000001E-05</v>
      </c>
      <c r="R367" s="216">
        <f>Q367*H367</f>
        <v>0.00010000000000000001</v>
      </c>
      <c r="S367" s="216">
        <v>0</v>
      </c>
      <c r="T367" s="217">
        <f>S367*H367</f>
        <v>0</v>
      </c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R367" s="218" t="s">
        <v>139</v>
      </c>
      <c r="AT367" s="218" t="s">
        <v>134</v>
      </c>
      <c r="AU367" s="218" t="s">
        <v>83</v>
      </c>
      <c r="AY367" s="20" t="s">
        <v>132</v>
      </c>
      <c r="BE367" s="219">
        <f>IF(N367="základní",J367,0)</f>
        <v>0</v>
      </c>
      <c r="BF367" s="219">
        <f>IF(N367="snížená",J367,0)</f>
        <v>0</v>
      </c>
      <c r="BG367" s="219">
        <f>IF(N367="zákl. přenesená",J367,0)</f>
        <v>0</v>
      </c>
      <c r="BH367" s="219">
        <f>IF(N367="sníž. přenesená",J367,0)</f>
        <v>0</v>
      </c>
      <c r="BI367" s="219">
        <f>IF(N367="nulová",J367,0)</f>
        <v>0</v>
      </c>
      <c r="BJ367" s="20" t="s">
        <v>80</v>
      </c>
      <c r="BK367" s="219">
        <f>ROUND(I367*H367,2)</f>
        <v>0</v>
      </c>
      <c r="BL367" s="20" t="s">
        <v>139</v>
      </c>
      <c r="BM367" s="218" t="s">
        <v>317</v>
      </c>
    </row>
    <row r="368" s="2" customFormat="1">
      <c r="A368" s="41"/>
      <c r="B368" s="42"/>
      <c r="C368" s="43"/>
      <c r="D368" s="220" t="s">
        <v>141</v>
      </c>
      <c r="E368" s="43"/>
      <c r="F368" s="221" t="s">
        <v>318</v>
      </c>
      <c r="G368" s="43"/>
      <c r="H368" s="43"/>
      <c r="I368" s="222"/>
      <c r="J368" s="43"/>
      <c r="K368" s="43"/>
      <c r="L368" s="47"/>
      <c r="M368" s="223"/>
      <c r="N368" s="224"/>
      <c r="O368" s="87"/>
      <c r="P368" s="87"/>
      <c r="Q368" s="87"/>
      <c r="R368" s="87"/>
      <c r="S368" s="87"/>
      <c r="T368" s="88"/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T368" s="20" t="s">
        <v>141</v>
      </c>
      <c r="AU368" s="20" t="s">
        <v>83</v>
      </c>
    </row>
    <row r="369" s="2" customFormat="1" ht="24.15" customHeight="1">
      <c r="A369" s="41"/>
      <c r="B369" s="42"/>
      <c r="C369" s="207" t="s">
        <v>708</v>
      </c>
      <c r="D369" s="207" t="s">
        <v>134</v>
      </c>
      <c r="E369" s="208" t="s">
        <v>709</v>
      </c>
      <c r="F369" s="209" t="s">
        <v>710</v>
      </c>
      <c r="G369" s="210" t="s">
        <v>200</v>
      </c>
      <c r="H369" s="211">
        <v>29.199999999999999</v>
      </c>
      <c r="I369" s="212"/>
      <c r="J369" s="213">
        <f>ROUND(I369*H369,2)</f>
        <v>0</v>
      </c>
      <c r="K369" s="209" t="s">
        <v>138</v>
      </c>
      <c r="L369" s="47"/>
      <c r="M369" s="214" t="s">
        <v>19</v>
      </c>
      <c r="N369" s="215" t="s">
        <v>43</v>
      </c>
      <c r="O369" s="87"/>
      <c r="P369" s="216">
        <f>O369*H369</f>
        <v>0</v>
      </c>
      <c r="Q369" s="216">
        <v>0.16849</v>
      </c>
      <c r="R369" s="216">
        <f>Q369*H369</f>
        <v>4.9199079999999995</v>
      </c>
      <c r="S369" s="216">
        <v>0</v>
      </c>
      <c r="T369" s="217">
        <f>S369*H369</f>
        <v>0</v>
      </c>
      <c r="U369" s="41"/>
      <c r="V369" s="41"/>
      <c r="W369" s="41"/>
      <c r="X369" s="41"/>
      <c r="Y369" s="41"/>
      <c r="Z369" s="41"/>
      <c r="AA369" s="41"/>
      <c r="AB369" s="41"/>
      <c r="AC369" s="41"/>
      <c r="AD369" s="41"/>
      <c r="AE369" s="41"/>
      <c r="AR369" s="218" t="s">
        <v>139</v>
      </c>
      <c r="AT369" s="218" t="s">
        <v>134</v>
      </c>
      <c r="AU369" s="218" t="s">
        <v>83</v>
      </c>
      <c r="AY369" s="20" t="s">
        <v>132</v>
      </c>
      <c r="BE369" s="219">
        <f>IF(N369="základní",J369,0)</f>
        <v>0</v>
      </c>
      <c r="BF369" s="219">
        <f>IF(N369="snížená",J369,0)</f>
        <v>0</v>
      </c>
      <c r="BG369" s="219">
        <f>IF(N369="zákl. přenesená",J369,0)</f>
        <v>0</v>
      </c>
      <c r="BH369" s="219">
        <f>IF(N369="sníž. přenesená",J369,0)</f>
        <v>0</v>
      </c>
      <c r="BI369" s="219">
        <f>IF(N369="nulová",J369,0)</f>
        <v>0</v>
      </c>
      <c r="BJ369" s="20" t="s">
        <v>80</v>
      </c>
      <c r="BK369" s="219">
        <f>ROUND(I369*H369,2)</f>
        <v>0</v>
      </c>
      <c r="BL369" s="20" t="s">
        <v>139</v>
      </c>
      <c r="BM369" s="218" t="s">
        <v>711</v>
      </c>
    </row>
    <row r="370" s="2" customFormat="1">
      <c r="A370" s="41"/>
      <c r="B370" s="42"/>
      <c r="C370" s="43"/>
      <c r="D370" s="220" t="s">
        <v>141</v>
      </c>
      <c r="E370" s="43"/>
      <c r="F370" s="221" t="s">
        <v>712</v>
      </c>
      <c r="G370" s="43"/>
      <c r="H370" s="43"/>
      <c r="I370" s="222"/>
      <c r="J370" s="43"/>
      <c r="K370" s="43"/>
      <c r="L370" s="47"/>
      <c r="M370" s="223"/>
      <c r="N370" s="224"/>
      <c r="O370" s="87"/>
      <c r="P370" s="87"/>
      <c r="Q370" s="87"/>
      <c r="R370" s="87"/>
      <c r="S370" s="87"/>
      <c r="T370" s="88"/>
      <c r="U370" s="41"/>
      <c r="V370" s="41"/>
      <c r="W370" s="41"/>
      <c r="X370" s="41"/>
      <c r="Y370" s="41"/>
      <c r="Z370" s="41"/>
      <c r="AA370" s="41"/>
      <c r="AB370" s="41"/>
      <c r="AC370" s="41"/>
      <c r="AD370" s="41"/>
      <c r="AE370" s="41"/>
      <c r="AT370" s="20" t="s">
        <v>141</v>
      </c>
      <c r="AU370" s="20" t="s">
        <v>83</v>
      </c>
    </row>
    <row r="371" s="13" customFormat="1">
      <c r="A371" s="13"/>
      <c r="B371" s="225"/>
      <c r="C371" s="226"/>
      <c r="D371" s="227" t="s">
        <v>143</v>
      </c>
      <c r="E371" s="228" t="s">
        <v>19</v>
      </c>
      <c r="F371" s="229" t="s">
        <v>600</v>
      </c>
      <c r="G371" s="226"/>
      <c r="H371" s="228" t="s">
        <v>19</v>
      </c>
      <c r="I371" s="230"/>
      <c r="J371" s="226"/>
      <c r="K371" s="226"/>
      <c r="L371" s="231"/>
      <c r="M371" s="232"/>
      <c r="N371" s="233"/>
      <c r="O371" s="233"/>
      <c r="P371" s="233"/>
      <c r="Q371" s="233"/>
      <c r="R371" s="233"/>
      <c r="S371" s="233"/>
      <c r="T371" s="234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5" t="s">
        <v>143</v>
      </c>
      <c r="AU371" s="235" t="s">
        <v>83</v>
      </c>
      <c r="AV371" s="13" t="s">
        <v>80</v>
      </c>
      <c r="AW371" s="13" t="s">
        <v>33</v>
      </c>
      <c r="AX371" s="13" t="s">
        <v>72</v>
      </c>
      <c r="AY371" s="235" t="s">
        <v>132</v>
      </c>
    </row>
    <row r="372" s="14" customFormat="1">
      <c r="A372" s="14"/>
      <c r="B372" s="236"/>
      <c r="C372" s="237"/>
      <c r="D372" s="227" t="s">
        <v>143</v>
      </c>
      <c r="E372" s="238" t="s">
        <v>19</v>
      </c>
      <c r="F372" s="239" t="s">
        <v>713</v>
      </c>
      <c r="G372" s="237"/>
      <c r="H372" s="240">
        <v>26.199999999999999</v>
      </c>
      <c r="I372" s="241"/>
      <c r="J372" s="237"/>
      <c r="K372" s="237"/>
      <c r="L372" s="242"/>
      <c r="M372" s="243"/>
      <c r="N372" s="244"/>
      <c r="O372" s="244"/>
      <c r="P372" s="244"/>
      <c r="Q372" s="244"/>
      <c r="R372" s="244"/>
      <c r="S372" s="244"/>
      <c r="T372" s="245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46" t="s">
        <v>143</v>
      </c>
      <c r="AU372" s="246" t="s">
        <v>83</v>
      </c>
      <c r="AV372" s="14" t="s">
        <v>83</v>
      </c>
      <c r="AW372" s="14" t="s">
        <v>33</v>
      </c>
      <c r="AX372" s="14" t="s">
        <v>72</v>
      </c>
      <c r="AY372" s="246" t="s">
        <v>132</v>
      </c>
    </row>
    <row r="373" s="14" customFormat="1">
      <c r="A373" s="14"/>
      <c r="B373" s="236"/>
      <c r="C373" s="237"/>
      <c r="D373" s="227" t="s">
        <v>143</v>
      </c>
      <c r="E373" s="238" t="s">
        <v>19</v>
      </c>
      <c r="F373" s="239" t="s">
        <v>714</v>
      </c>
      <c r="G373" s="237"/>
      <c r="H373" s="240">
        <v>3</v>
      </c>
      <c r="I373" s="241"/>
      <c r="J373" s="237"/>
      <c r="K373" s="237"/>
      <c r="L373" s="242"/>
      <c r="M373" s="243"/>
      <c r="N373" s="244"/>
      <c r="O373" s="244"/>
      <c r="P373" s="244"/>
      <c r="Q373" s="244"/>
      <c r="R373" s="244"/>
      <c r="S373" s="244"/>
      <c r="T373" s="245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46" t="s">
        <v>143</v>
      </c>
      <c r="AU373" s="246" t="s">
        <v>83</v>
      </c>
      <c r="AV373" s="14" t="s">
        <v>83</v>
      </c>
      <c r="AW373" s="14" t="s">
        <v>33</v>
      </c>
      <c r="AX373" s="14" t="s">
        <v>72</v>
      </c>
      <c r="AY373" s="246" t="s">
        <v>132</v>
      </c>
    </row>
    <row r="374" s="15" customFormat="1">
      <c r="A374" s="15"/>
      <c r="B374" s="247"/>
      <c r="C374" s="248"/>
      <c r="D374" s="227" t="s">
        <v>143</v>
      </c>
      <c r="E374" s="249" t="s">
        <v>19</v>
      </c>
      <c r="F374" s="250" t="s">
        <v>148</v>
      </c>
      <c r="G374" s="248"/>
      <c r="H374" s="251">
        <v>29.199999999999999</v>
      </c>
      <c r="I374" s="252"/>
      <c r="J374" s="248"/>
      <c r="K374" s="248"/>
      <c r="L374" s="253"/>
      <c r="M374" s="254"/>
      <c r="N374" s="255"/>
      <c r="O374" s="255"/>
      <c r="P374" s="255"/>
      <c r="Q374" s="255"/>
      <c r="R374" s="255"/>
      <c r="S374" s="255"/>
      <c r="T374" s="256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T374" s="257" t="s">
        <v>143</v>
      </c>
      <c r="AU374" s="257" t="s">
        <v>83</v>
      </c>
      <c r="AV374" s="15" t="s">
        <v>139</v>
      </c>
      <c r="AW374" s="15" t="s">
        <v>33</v>
      </c>
      <c r="AX374" s="15" t="s">
        <v>80</v>
      </c>
      <c r="AY374" s="257" t="s">
        <v>132</v>
      </c>
    </row>
    <row r="375" s="2" customFormat="1" ht="16.5" customHeight="1">
      <c r="A375" s="41"/>
      <c r="B375" s="42"/>
      <c r="C375" s="273" t="s">
        <v>715</v>
      </c>
      <c r="D375" s="273" t="s">
        <v>547</v>
      </c>
      <c r="E375" s="274" t="s">
        <v>716</v>
      </c>
      <c r="F375" s="275" t="s">
        <v>717</v>
      </c>
      <c r="G375" s="276" t="s">
        <v>200</v>
      </c>
      <c r="H375" s="277">
        <v>26.724</v>
      </c>
      <c r="I375" s="278"/>
      <c r="J375" s="279">
        <f>ROUND(I375*H375,2)</f>
        <v>0</v>
      </c>
      <c r="K375" s="275" t="s">
        <v>19</v>
      </c>
      <c r="L375" s="280"/>
      <c r="M375" s="281" t="s">
        <v>19</v>
      </c>
      <c r="N375" s="282" t="s">
        <v>43</v>
      </c>
      <c r="O375" s="87"/>
      <c r="P375" s="216">
        <f>O375*H375</f>
        <v>0</v>
      </c>
      <c r="Q375" s="216">
        <v>0.20000000000000001</v>
      </c>
      <c r="R375" s="216">
        <f>Q375*H375</f>
        <v>5.3448000000000002</v>
      </c>
      <c r="S375" s="216">
        <v>0</v>
      </c>
      <c r="T375" s="217">
        <f>S375*H375</f>
        <v>0</v>
      </c>
      <c r="U375" s="41"/>
      <c r="V375" s="41"/>
      <c r="W375" s="41"/>
      <c r="X375" s="41"/>
      <c r="Y375" s="41"/>
      <c r="Z375" s="41"/>
      <c r="AA375" s="41"/>
      <c r="AB375" s="41"/>
      <c r="AC375" s="41"/>
      <c r="AD375" s="41"/>
      <c r="AE375" s="41"/>
      <c r="AR375" s="218" t="s">
        <v>197</v>
      </c>
      <c r="AT375" s="218" t="s">
        <v>547</v>
      </c>
      <c r="AU375" s="218" t="s">
        <v>83</v>
      </c>
      <c r="AY375" s="20" t="s">
        <v>132</v>
      </c>
      <c r="BE375" s="219">
        <f>IF(N375="základní",J375,0)</f>
        <v>0</v>
      </c>
      <c r="BF375" s="219">
        <f>IF(N375="snížená",J375,0)</f>
        <v>0</v>
      </c>
      <c r="BG375" s="219">
        <f>IF(N375="zákl. přenesená",J375,0)</f>
        <v>0</v>
      </c>
      <c r="BH375" s="219">
        <f>IF(N375="sníž. přenesená",J375,0)</f>
        <v>0</v>
      </c>
      <c r="BI375" s="219">
        <f>IF(N375="nulová",J375,0)</f>
        <v>0</v>
      </c>
      <c r="BJ375" s="20" t="s">
        <v>80</v>
      </c>
      <c r="BK375" s="219">
        <f>ROUND(I375*H375,2)</f>
        <v>0</v>
      </c>
      <c r="BL375" s="20" t="s">
        <v>139</v>
      </c>
      <c r="BM375" s="218" t="s">
        <v>718</v>
      </c>
    </row>
    <row r="376" s="14" customFormat="1">
      <c r="A376" s="14"/>
      <c r="B376" s="236"/>
      <c r="C376" s="237"/>
      <c r="D376" s="227" t="s">
        <v>143</v>
      </c>
      <c r="E376" s="238" t="s">
        <v>19</v>
      </c>
      <c r="F376" s="239" t="s">
        <v>719</v>
      </c>
      <c r="G376" s="237"/>
      <c r="H376" s="240">
        <v>26.199999999999999</v>
      </c>
      <c r="I376" s="241"/>
      <c r="J376" s="237"/>
      <c r="K376" s="237"/>
      <c r="L376" s="242"/>
      <c r="M376" s="243"/>
      <c r="N376" s="244"/>
      <c r="O376" s="244"/>
      <c r="P376" s="244"/>
      <c r="Q376" s="244"/>
      <c r="R376" s="244"/>
      <c r="S376" s="244"/>
      <c r="T376" s="245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46" t="s">
        <v>143</v>
      </c>
      <c r="AU376" s="246" t="s">
        <v>83</v>
      </c>
      <c r="AV376" s="14" t="s">
        <v>83</v>
      </c>
      <c r="AW376" s="14" t="s">
        <v>33</v>
      </c>
      <c r="AX376" s="14" t="s">
        <v>80</v>
      </c>
      <c r="AY376" s="246" t="s">
        <v>132</v>
      </c>
    </row>
    <row r="377" s="14" customFormat="1">
      <c r="A377" s="14"/>
      <c r="B377" s="236"/>
      <c r="C377" s="237"/>
      <c r="D377" s="227" t="s">
        <v>143</v>
      </c>
      <c r="E377" s="237"/>
      <c r="F377" s="239" t="s">
        <v>720</v>
      </c>
      <c r="G377" s="237"/>
      <c r="H377" s="240">
        <v>26.724</v>
      </c>
      <c r="I377" s="241"/>
      <c r="J377" s="237"/>
      <c r="K377" s="237"/>
      <c r="L377" s="242"/>
      <c r="M377" s="243"/>
      <c r="N377" s="244"/>
      <c r="O377" s="244"/>
      <c r="P377" s="244"/>
      <c r="Q377" s="244"/>
      <c r="R377" s="244"/>
      <c r="S377" s="244"/>
      <c r="T377" s="245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46" t="s">
        <v>143</v>
      </c>
      <c r="AU377" s="246" t="s">
        <v>83</v>
      </c>
      <c r="AV377" s="14" t="s">
        <v>83</v>
      </c>
      <c r="AW377" s="14" t="s">
        <v>4</v>
      </c>
      <c r="AX377" s="14" t="s">
        <v>80</v>
      </c>
      <c r="AY377" s="246" t="s">
        <v>132</v>
      </c>
    </row>
    <row r="378" s="2" customFormat="1" ht="16.5" customHeight="1">
      <c r="A378" s="41"/>
      <c r="B378" s="42"/>
      <c r="C378" s="273" t="s">
        <v>721</v>
      </c>
      <c r="D378" s="273" t="s">
        <v>547</v>
      </c>
      <c r="E378" s="274" t="s">
        <v>722</v>
      </c>
      <c r="F378" s="275" t="s">
        <v>723</v>
      </c>
      <c r="G378" s="276" t="s">
        <v>200</v>
      </c>
      <c r="H378" s="277">
        <v>3.0600000000000001</v>
      </c>
      <c r="I378" s="278"/>
      <c r="J378" s="279">
        <f>ROUND(I378*H378,2)</f>
        <v>0</v>
      </c>
      <c r="K378" s="275" t="s">
        <v>19</v>
      </c>
      <c r="L378" s="280"/>
      <c r="M378" s="281" t="s">
        <v>19</v>
      </c>
      <c r="N378" s="282" t="s">
        <v>43</v>
      </c>
      <c r="O378" s="87"/>
      <c r="P378" s="216">
        <f>O378*H378</f>
        <v>0</v>
      </c>
      <c r="Q378" s="216">
        <v>0.20000000000000001</v>
      </c>
      <c r="R378" s="216">
        <f>Q378*H378</f>
        <v>0.6120000000000001</v>
      </c>
      <c r="S378" s="216">
        <v>0</v>
      </c>
      <c r="T378" s="217">
        <f>S378*H378</f>
        <v>0</v>
      </c>
      <c r="U378" s="41"/>
      <c r="V378" s="41"/>
      <c r="W378" s="41"/>
      <c r="X378" s="41"/>
      <c r="Y378" s="41"/>
      <c r="Z378" s="41"/>
      <c r="AA378" s="41"/>
      <c r="AB378" s="41"/>
      <c r="AC378" s="41"/>
      <c r="AD378" s="41"/>
      <c r="AE378" s="41"/>
      <c r="AR378" s="218" t="s">
        <v>197</v>
      </c>
      <c r="AT378" s="218" t="s">
        <v>547</v>
      </c>
      <c r="AU378" s="218" t="s">
        <v>83</v>
      </c>
      <c r="AY378" s="20" t="s">
        <v>132</v>
      </c>
      <c r="BE378" s="219">
        <f>IF(N378="základní",J378,0)</f>
        <v>0</v>
      </c>
      <c r="BF378" s="219">
        <f>IF(N378="snížená",J378,0)</f>
        <v>0</v>
      </c>
      <c r="BG378" s="219">
        <f>IF(N378="zákl. přenesená",J378,0)</f>
        <v>0</v>
      </c>
      <c r="BH378" s="219">
        <f>IF(N378="sníž. přenesená",J378,0)</f>
        <v>0</v>
      </c>
      <c r="BI378" s="219">
        <f>IF(N378="nulová",J378,0)</f>
        <v>0</v>
      </c>
      <c r="BJ378" s="20" t="s">
        <v>80</v>
      </c>
      <c r="BK378" s="219">
        <f>ROUND(I378*H378,2)</f>
        <v>0</v>
      </c>
      <c r="BL378" s="20" t="s">
        <v>139</v>
      </c>
      <c r="BM378" s="218" t="s">
        <v>724</v>
      </c>
    </row>
    <row r="379" s="14" customFormat="1">
      <c r="A379" s="14"/>
      <c r="B379" s="236"/>
      <c r="C379" s="237"/>
      <c r="D379" s="227" t="s">
        <v>143</v>
      </c>
      <c r="E379" s="238" t="s">
        <v>19</v>
      </c>
      <c r="F379" s="239" t="s">
        <v>725</v>
      </c>
      <c r="G379" s="237"/>
      <c r="H379" s="240">
        <v>3</v>
      </c>
      <c r="I379" s="241"/>
      <c r="J379" s="237"/>
      <c r="K379" s="237"/>
      <c r="L379" s="242"/>
      <c r="M379" s="243"/>
      <c r="N379" s="244"/>
      <c r="O379" s="244"/>
      <c r="P379" s="244"/>
      <c r="Q379" s="244"/>
      <c r="R379" s="244"/>
      <c r="S379" s="244"/>
      <c r="T379" s="245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46" t="s">
        <v>143</v>
      </c>
      <c r="AU379" s="246" t="s">
        <v>83</v>
      </c>
      <c r="AV379" s="14" t="s">
        <v>83</v>
      </c>
      <c r="AW379" s="14" t="s">
        <v>33</v>
      </c>
      <c r="AX379" s="14" t="s">
        <v>80</v>
      </c>
      <c r="AY379" s="246" t="s">
        <v>132</v>
      </c>
    </row>
    <row r="380" s="14" customFormat="1">
      <c r="A380" s="14"/>
      <c r="B380" s="236"/>
      <c r="C380" s="237"/>
      <c r="D380" s="227" t="s">
        <v>143</v>
      </c>
      <c r="E380" s="237"/>
      <c r="F380" s="239" t="s">
        <v>726</v>
      </c>
      <c r="G380" s="237"/>
      <c r="H380" s="240">
        <v>3.0600000000000001</v>
      </c>
      <c r="I380" s="241"/>
      <c r="J380" s="237"/>
      <c r="K380" s="237"/>
      <c r="L380" s="242"/>
      <c r="M380" s="243"/>
      <c r="N380" s="244"/>
      <c r="O380" s="244"/>
      <c r="P380" s="244"/>
      <c r="Q380" s="244"/>
      <c r="R380" s="244"/>
      <c r="S380" s="244"/>
      <c r="T380" s="245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46" t="s">
        <v>143</v>
      </c>
      <c r="AU380" s="246" t="s">
        <v>83</v>
      </c>
      <c r="AV380" s="14" t="s">
        <v>83</v>
      </c>
      <c r="AW380" s="14" t="s">
        <v>4</v>
      </c>
      <c r="AX380" s="14" t="s">
        <v>80</v>
      </c>
      <c r="AY380" s="246" t="s">
        <v>132</v>
      </c>
    </row>
    <row r="381" s="2" customFormat="1" ht="16.5" customHeight="1">
      <c r="A381" s="41"/>
      <c r="B381" s="42"/>
      <c r="C381" s="207" t="s">
        <v>727</v>
      </c>
      <c r="D381" s="207" t="s">
        <v>134</v>
      </c>
      <c r="E381" s="208" t="s">
        <v>728</v>
      </c>
      <c r="F381" s="209" t="s">
        <v>729</v>
      </c>
      <c r="G381" s="210" t="s">
        <v>469</v>
      </c>
      <c r="H381" s="211">
        <v>2.847</v>
      </c>
      <c r="I381" s="212"/>
      <c r="J381" s="213">
        <f>ROUND(I381*H381,2)</f>
        <v>0</v>
      </c>
      <c r="K381" s="209" t="s">
        <v>138</v>
      </c>
      <c r="L381" s="47"/>
      <c r="M381" s="214" t="s">
        <v>19</v>
      </c>
      <c r="N381" s="215" t="s">
        <v>43</v>
      </c>
      <c r="O381" s="87"/>
      <c r="P381" s="216">
        <f>O381*H381</f>
        <v>0</v>
      </c>
      <c r="Q381" s="216">
        <v>2.2563399999999998</v>
      </c>
      <c r="R381" s="216">
        <f>Q381*H381</f>
        <v>6.4237999799999992</v>
      </c>
      <c r="S381" s="216">
        <v>0</v>
      </c>
      <c r="T381" s="217">
        <f>S381*H381</f>
        <v>0</v>
      </c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R381" s="218" t="s">
        <v>139</v>
      </c>
      <c r="AT381" s="218" t="s">
        <v>134</v>
      </c>
      <c r="AU381" s="218" t="s">
        <v>83</v>
      </c>
      <c r="AY381" s="20" t="s">
        <v>132</v>
      </c>
      <c r="BE381" s="219">
        <f>IF(N381="základní",J381,0)</f>
        <v>0</v>
      </c>
      <c r="BF381" s="219">
        <f>IF(N381="snížená",J381,0)</f>
        <v>0</v>
      </c>
      <c r="BG381" s="219">
        <f>IF(N381="zákl. přenesená",J381,0)</f>
        <v>0</v>
      </c>
      <c r="BH381" s="219">
        <f>IF(N381="sníž. přenesená",J381,0)</f>
        <v>0</v>
      </c>
      <c r="BI381" s="219">
        <f>IF(N381="nulová",J381,0)</f>
        <v>0</v>
      </c>
      <c r="BJ381" s="20" t="s">
        <v>80</v>
      </c>
      <c r="BK381" s="219">
        <f>ROUND(I381*H381,2)</f>
        <v>0</v>
      </c>
      <c r="BL381" s="20" t="s">
        <v>139</v>
      </c>
      <c r="BM381" s="218" t="s">
        <v>730</v>
      </c>
    </row>
    <row r="382" s="2" customFormat="1">
      <c r="A382" s="41"/>
      <c r="B382" s="42"/>
      <c r="C382" s="43"/>
      <c r="D382" s="220" t="s">
        <v>141</v>
      </c>
      <c r="E382" s="43"/>
      <c r="F382" s="221" t="s">
        <v>731</v>
      </c>
      <c r="G382" s="43"/>
      <c r="H382" s="43"/>
      <c r="I382" s="222"/>
      <c r="J382" s="43"/>
      <c r="K382" s="43"/>
      <c r="L382" s="47"/>
      <c r="M382" s="223"/>
      <c r="N382" s="224"/>
      <c r="O382" s="87"/>
      <c r="P382" s="87"/>
      <c r="Q382" s="87"/>
      <c r="R382" s="87"/>
      <c r="S382" s="87"/>
      <c r="T382" s="88"/>
      <c r="U382" s="41"/>
      <c r="V382" s="41"/>
      <c r="W382" s="41"/>
      <c r="X382" s="41"/>
      <c r="Y382" s="41"/>
      <c r="Z382" s="41"/>
      <c r="AA382" s="41"/>
      <c r="AB382" s="41"/>
      <c r="AC382" s="41"/>
      <c r="AD382" s="41"/>
      <c r="AE382" s="41"/>
      <c r="AT382" s="20" t="s">
        <v>141</v>
      </c>
      <c r="AU382" s="20" t="s">
        <v>83</v>
      </c>
    </row>
    <row r="383" s="13" customFormat="1">
      <c r="A383" s="13"/>
      <c r="B383" s="225"/>
      <c r="C383" s="226"/>
      <c r="D383" s="227" t="s">
        <v>143</v>
      </c>
      <c r="E383" s="228" t="s">
        <v>19</v>
      </c>
      <c r="F383" s="229" t="s">
        <v>732</v>
      </c>
      <c r="G383" s="226"/>
      <c r="H383" s="228" t="s">
        <v>19</v>
      </c>
      <c r="I383" s="230"/>
      <c r="J383" s="226"/>
      <c r="K383" s="226"/>
      <c r="L383" s="231"/>
      <c r="M383" s="232"/>
      <c r="N383" s="233"/>
      <c r="O383" s="233"/>
      <c r="P383" s="233"/>
      <c r="Q383" s="233"/>
      <c r="R383" s="233"/>
      <c r="S383" s="233"/>
      <c r="T383" s="234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5" t="s">
        <v>143</v>
      </c>
      <c r="AU383" s="235" t="s">
        <v>83</v>
      </c>
      <c r="AV383" s="13" t="s">
        <v>80</v>
      </c>
      <c r="AW383" s="13" t="s">
        <v>33</v>
      </c>
      <c r="AX383" s="13" t="s">
        <v>72</v>
      </c>
      <c r="AY383" s="235" t="s">
        <v>132</v>
      </c>
    </row>
    <row r="384" s="14" customFormat="1">
      <c r="A384" s="14"/>
      <c r="B384" s="236"/>
      <c r="C384" s="237"/>
      <c r="D384" s="227" t="s">
        <v>143</v>
      </c>
      <c r="E384" s="238" t="s">
        <v>19</v>
      </c>
      <c r="F384" s="239" t="s">
        <v>733</v>
      </c>
      <c r="G384" s="237"/>
      <c r="H384" s="240">
        <v>2.847</v>
      </c>
      <c r="I384" s="241"/>
      <c r="J384" s="237"/>
      <c r="K384" s="237"/>
      <c r="L384" s="242"/>
      <c r="M384" s="243"/>
      <c r="N384" s="244"/>
      <c r="O384" s="244"/>
      <c r="P384" s="244"/>
      <c r="Q384" s="244"/>
      <c r="R384" s="244"/>
      <c r="S384" s="244"/>
      <c r="T384" s="245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46" t="s">
        <v>143</v>
      </c>
      <c r="AU384" s="246" t="s">
        <v>83</v>
      </c>
      <c r="AV384" s="14" t="s">
        <v>83</v>
      </c>
      <c r="AW384" s="14" t="s">
        <v>33</v>
      </c>
      <c r="AX384" s="14" t="s">
        <v>80</v>
      </c>
      <c r="AY384" s="246" t="s">
        <v>132</v>
      </c>
    </row>
    <row r="385" s="2" customFormat="1" ht="24.15" customHeight="1">
      <c r="A385" s="41"/>
      <c r="B385" s="42"/>
      <c r="C385" s="207" t="s">
        <v>734</v>
      </c>
      <c r="D385" s="207" t="s">
        <v>134</v>
      </c>
      <c r="E385" s="208" t="s">
        <v>325</v>
      </c>
      <c r="F385" s="209" t="s">
        <v>326</v>
      </c>
      <c r="G385" s="210" t="s">
        <v>200</v>
      </c>
      <c r="H385" s="211">
        <v>66.5</v>
      </c>
      <c r="I385" s="212"/>
      <c r="J385" s="213">
        <f>ROUND(I385*H385,2)</f>
        <v>0</v>
      </c>
      <c r="K385" s="209" t="s">
        <v>138</v>
      </c>
      <c r="L385" s="47"/>
      <c r="M385" s="214" t="s">
        <v>19</v>
      </c>
      <c r="N385" s="215" t="s">
        <v>43</v>
      </c>
      <c r="O385" s="87"/>
      <c r="P385" s="216">
        <f>O385*H385</f>
        <v>0</v>
      </c>
      <c r="Q385" s="216">
        <v>0</v>
      </c>
      <c r="R385" s="216">
        <f>Q385*H385</f>
        <v>0</v>
      </c>
      <c r="S385" s="216">
        <v>0</v>
      </c>
      <c r="T385" s="217">
        <f>S385*H385</f>
        <v>0</v>
      </c>
      <c r="U385" s="41"/>
      <c r="V385" s="41"/>
      <c r="W385" s="41"/>
      <c r="X385" s="41"/>
      <c r="Y385" s="41"/>
      <c r="Z385" s="41"/>
      <c r="AA385" s="41"/>
      <c r="AB385" s="41"/>
      <c r="AC385" s="41"/>
      <c r="AD385" s="41"/>
      <c r="AE385" s="41"/>
      <c r="AR385" s="218" t="s">
        <v>139</v>
      </c>
      <c r="AT385" s="218" t="s">
        <v>134</v>
      </c>
      <c r="AU385" s="218" t="s">
        <v>83</v>
      </c>
      <c r="AY385" s="20" t="s">
        <v>132</v>
      </c>
      <c r="BE385" s="219">
        <f>IF(N385="základní",J385,0)</f>
        <v>0</v>
      </c>
      <c r="BF385" s="219">
        <f>IF(N385="snížená",J385,0)</f>
        <v>0</v>
      </c>
      <c r="BG385" s="219">
        <f>IF(N385="zákl. přenesená",J385,0)</f>
        <v>0</v>
      </c>
      <c r="BH385" s="219">
        <f>IF(N385="sníž. přenesená",J385,0)</f>
        <v>0</v>
      </c>
      <c r="BI385" s="219">
        <f>IF(N385="nulová",J385,0)</f>
        <v>0</v>
      </c>
      <c r="BJ385" s="20" t="s">
        <v>80</v>
      </c>
      <c r="BK385" s="219">
        <f>ROUND(I385*H385,2)</f>
        <v>0</v>
      </c>
      <c r="BL385" s="20" t="s">
        <v>139</v>
      </c>
      <c r="BM385" s="218" t="s">
        <v>327</v>
      </c>
    </row>
    <row r="386" s="2" customFormat="1">
      <c r="A386" s="41"/>
      <c r="B386" s="42"/>
      <c r="C386" s="43"/>
      <c r="D386" s="220" t="s">
        <v>141</v>
      </c>
      <c r="E386" s="43"/>
      <c r="F386" s="221" t="s">
        <v>328</v>
      </c>
      <c r="G386" s="43"/>
      <c r="H386" s="43"/>
      <c r="I386" s="222"/>
      <c r="J386" s="43"/>
      <c r="K386" s="43"/>
      <c r="L386" s="47"/>
      <c r="M386" s="223"/>
      <c r="N386" s="224"/>
      <c r="O386" s="87"/>
      <c r="P386" s="87"/>
      <c r="Q386" s="87"/>
      <c r="R386" s="87"/>
      <c r="S386" s="87"/>
      <c r="T386" s="88"/>
      <c r="U386" s="41"/>
      <c r="V386" s="41"/>
      <c r="W386" s="41"/>
      <c r="X386" s="41"/>
      <c r="Y386" s="41"/>
      <c r="Z386" s="41"/>
      <c r="AA386" s="41"/>
      <c r="AB386" s="41"/>
      <c r="AC386" s="41"/>
      <c r="AD386" s="41"/>
      <c r="AE386" s="41"/>
      <c r="AT386" s="20" t="s">
        <v>141</v>
      </c>
      <c r="AU386" s="20" t="s">
        <v>83</v>
      </c>
    </row>
    <row r="387" s="14" customFormat="1">
      <c r="A387" s="14"/>
      <c r="B387" s="236"/>
      <c r="C387" s="237"/>
      <c r="D387" s="227" t="s">
        <v>143</v>
      </c>
      <c r="E387" s="238" t="s">
        <v>19</v>
      </c>
      <c r="F387" s="239" t="s">
        <v>735</v>
      </c>
      <c r="G387" s="237"/>
      <c r="H387" s="240">
        <v>6.5</v>
      </c>
      <c r="I387" s="241"/>
      <c r="J387" s="237"/>
      <c r="K387" s="237"/>
      <c r="L387" s="242"/>
      <c r="M387" s="243"/>
      <c r="N387" s="244"/>
      <c r="O387" s="244"/>
      <c r="P387" s="244"/>
      <c r="Q387" s="244"/>
      <c r="R387" s="244"/>
      <c r="S387" s="244"/>
      <c r="T387" s="245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46" t="s">
        <v>143</v>
      </c>
      <c r="AU387" s="246" t="s">
        <v>83</v>
      </c>
      <c r="AV387" s="14" t="s">
        <v>83</v>
      </c>
      <c r="AW387" s="14" t="s">
        <v>33</v>
      </c>
      <c r="AX387" s="14" t="s">
        <v>72</v>
      </c>
      <c r="AY387" s="246" t="s">
        <v>132</v>
      </c>
    </row>
    <row r="388" s="14" customFormat="1">
      <c r="A388" s="14"/>
      <c r="B388" s="236"/>
      <c r="C388" s="237"/>
      <c r="D388" s="227" t="s">
        <v>143</v>
      </c>
      <c r="E388" s="238" t="s">
        <v>19</v>
      </c>
      <c r="F388" s="239" t="s">
        <v>736</v>
      </c>
      <c r="G388" s="237"/>
      <c r="H388" s="240">
        <v>6.5</v>
      </c>
      <c r="I388" s="241"/>
      <c r="J388" s="237"/>
      <c r="K388" s="237"/>
      <c r="L388" s="242"/>
      <c r="M388" s="243"/>
      <c r="N388" s="244"/>
      <c r="O388" s="244"/>
      <c r="P388" s="244"/>
      <c r="Q388" s="244"/>
      <c r="R388" s="244"/>
      <c r="S388" s="244"/>
      <c r="T388" s="245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46" t="s">
        <v>143</v>
      </c>
      <c r="AU388" s="246" t="s">
        <v>83</v>
      </c>
      <c r="AV388" s="14" t="s">
        <v>83</v>
      </c>
      <c r="AW388" s="14" t="s">
        <v>33</v>
      </c>
      <c r="AX388" s="14" t="s">
        <v>72</v>
      </c>
      <c r="AY388" s="246" t="s">
        <v>132</v>
      </c>
    </row>
    <row r="389" s="14" customFormat="1">
      <c r="A389" s="14"/>
      <c r="B389" s="236"/>
      <c r="C389" s="237"/>
      <c r="D389" s="227" t="s">
        <v>143</v>
      </c>
      <c r="E389" s="238" t="s">
        <v>19</v>
      </c>
      <c r="F389" s="239" t="s">
        <v>737</v>
      </c>
      <c r="G389" s="237"/>
      <c r="H389" s="240">
        <v>53.5</v>
      </c>
      <c r="I389" s="241"/>
      <c r="J389" s="237"/>
      <c r="K389" s="237"/>
      <c r="L389" s="242"/>
      <c r="M389" s="243"/>
      <c r="N389" s="244"/>
      <c r="O389" s="244"/>
      <c r="P389" s="244"/>
      <c r="Q389" s="244"/>
      <c r="R389" s="244"/>
      <c r="S389" s="244"/>
      <c r="T389" s="245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46" t="s">
        <v>143</v>
      </c>
      <c r="AU389" s="246" t="s">
        <v>83</v>
      </c>
      <c r="AV389" s="14" t="s">
        <v>83</v>
      </c>
      <c r="AW389" s="14" t="s">
        <v>33</v>
      </c>
      <c r="AX389" s="14" t="s">
        <v>72</v>
      </c>
      <c r="AY389" s="246" t="s">
        <v>132</v>
      </c>
    </row>
    <row r="390" s="15" customFormat="1">
      <c r="A390" s="15"/>
      <c r="B390" s="247"/>
      <c r="C390" s="248"/>
      <c r="D390" s="227" t="s">
        <v>143</v>
      </c>
      <c r="E390" s="249" t="s">
        <v>19</v>
      </c>
      <c r="F390" s="250" t="s">
        <v>148</v>
      </c>
      <c r="G390" s="248"/>
      <c r="H390" s="251">
        <v>66.5</v>
      </c>
      <c r="I390" s="252"/>
      <c r="J390" s="248"/>
      <c r="K390" s="248"/>
      <c r="L390" s="253"/>
      <c r="M390" s="254"/>
      <c r="N390" s="255"/>
      <c r="O390" s="255"/>
      <c r="P390" s="255"/>
      <c r="Q390" s="255"/>
      <c r="R390" s="255"/>
      <c r="S390" s="255"/>
      <c r="T390" s="256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T390" s="257" t="s">
        <v>143</v>
      </c>
      <c r="AU390" s="257" t="s">
        <v>83</v>
      </c>
      <c r="AV390" s="15" t="s">
        <v>139</v>
      </c>
      <c r="AW390" s="15" t="s">
        <v>33</v>
      </c>
      <c r="AX390" s="15" t="s">
        <v>80</v>
      </c>
      <c r="AY390" s="257" t="s">
        <v>132</v>
      </c>
    </row>
    <row r="391" s="2" customFormat="1" ht="33" customHeight="1">
      <c r="A391" s="41"/>
      <c r="B391" s="42"/>
      <c r="C391" s="207" t="s">
        <v>738</v>
      </c>
      <c r="D391" s="207" t="s">
        <v>134</v>
      </c>
      <c r="E391" s="208" t="s">
        <v>340</v>
      </c>
      <c r="F391" s="209" t="s">
        <v>341</v>
      </c>
      <c r="G391" s="210" t="s">
        <v>200</v>
      </c>
      <c r="H391" s="211">
        <v>13</v>
      </c>
      <c r="I391" s="212"/>
      <c r="J391" s="213">
        <f>ROUND(I391*H391,2)</f>
        <v>0</v>
      </c>
      <c r="K391" s="209" t="s">
        <v>138</v>
      </c>
      <c r="L391" s="47"/>
      <c r="M391" s="214" t="s">
        <v>19</v>
      </c>
      <c r="N391" s="215" t="s">
        <v>43</v>
      </c>
      <c r="O391" s="87"/>
      <c r="P391" s="216">
        <f>O391*H391</f>
        <v>0</v>
      </c>
      <c r="Q391" s="216">
        <v>0.00060999999999999997</v>
      </c>
      <c r="R391" s="216">
        <f>Q391*H391</f>
        <v>0.0079299999999999995</v>
      </c>
      <c r="S391" s="216">
        <v>0</v>
      </c>
      <c r="T391" s="217">
        <f>S391*H391</f>
        <v>0</v>
      </c>
      <c r="U391" s="41"/>
      <c r="V391" s="41"/>
      <c r="W391" s="41"/>
      <c r="X391" s="41"/>
      <c r="Y391" s="41"/>
      <c r="Z391" s="41"/>
      <c r="AA391" s="41"/>
      <c r="AB391" s="41"/>
      <c r="AC391" s="41"/>
      <c r="AD391" s="41"/>
      <c r="AE391" s="41"/>
      <c r="AR391" s="218" t="s">
        <v>139</v>
      </c>
      <c r="AT391" s="218" t="s">
        <v>134</v>
      </c>
      <c r="AU391" s="218" t="s">
        <v>83</v>
      </c>
      <c r="AY391" s="20" t="s">
        <v>132</v>
      </c>
      <c r="BE391" s="219">
        <f>IF(N391="základní",J391,0)</f>
        <v>0</v>
      </c>
      <c r="BF391" s="219">
        <f>IF(N391="snížená",J391,0)</f>
        <v>0</v>
      </c>
      <c r="BG391" s="219">
        <f>IF(N391="zákl. přenesená",J391,0)</f>
        <v>0</v>
      </c>
      <c r="BH391" s="219">
        <f>IF(N391="sníž. přenesená",J391,0)</f>
        <v>0</v>
      </c>
      <c r="BI391" s="219">
        <f>IF(N391="nulová",J391,0)</f>
        <v>0</v>
      </c>
      <c r="BJ391" s="20" t="s">
        <v>80</v>
      </c>
      <c r="BK391" s="219">
        <f>ROUND(I391*H391,2)</f>
        <v>0</v>
      </c>
      <c r="BL391" s="20" t="s">
        <v>139</v>
      </c>
      <c r="BM391" s="218" t="s">
        <v>342</v>
      </c>
    </row>
    <row r="392" s="2" customFormat="1">
      <c r="A392" s="41"/>
      <c r="B392" s="42"/>
      <c r="C392" s="43"/>
      <c r="D392" s="220" t="s">
        <v>141</v>
      </c>
      <c r="E392" s="43"/>
      <c r="F392" s="221" t="s">
        <v>343</v>
      </c>
      <c r="G392" s="43"/>
      <c r="H392" s="43"/>
      <c r="I392" s="222"/>
      <c r="J392" s="43"/>
      <c r="K392" s="43"/>
      <c r="L392" s="47"/>
      <c r="M392" s="223"/>
      <c r="N392" s="224"/>
      <c r="O392" s="87"/>
      <c r="P392" s="87"/>
      <c r="Q392" s="87"/>
      <c r="R392" s="87"/>
      <c r="S392" s="87"/>
      <c r="T392" s="88"/>
      <c r="U392" s="41"/>
      <c r="V392" s="41"/>
      <c r="W392" s="41"/>
      <c r="X392" s="41"/>
      <c r="Y392" s="41"/>
      <c r="Z392" s="41"/>
      <c r="AA392" s="41"/>
      <c r="AB392" s="41"/>
      <c r="AC392" s="41"/>
      <c r="AD392" s="41"/>
      <c r="AE392" s="41"/>
      <c r="AT392" s="20" t="s">
        <v>141</v>
      </c>
      <c r="AU392" s="20" t="s">
        <v>83</v>
      </c>
    </row>
    <row r="393" s="14" customFormat="1">
      <c r="A393" s="14"/>
      <c r="B393" s="236"/>
      <c r="C393" s="237"/>
      <c r="D393" s="227" t="s">
        <v>143</v>
      </c>
      <c r="E393" s="238" t="s">
        <v>19</v>
      </c>
      <c r="F393" s="239" t="s">
        <v>735</v>
      </c>
      <c r="G393" s="237"/>
      <c r="H393" s="240">
        <v>6.5</v>
      </c>
      <c r="I393" s="241"/>
      <c r="J393" s="237"/>
      <c r="K393" s="237"/>
      <c r="L393" s="242"/>
      <c r="M393" s="243"/>
      <c r="N393" s="244"/>
      <c r="O393" s="244"/>
      <c r="P393" s="244"/>
      <c r="Q393" s="244"/>
      <c r="R393" s="244"/>
      <c r="S393" s="244"/>
      <c r="T393" s="245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46" t="s">
        <v>143</v>
      </c>
      <c r="AU393" s="246" t="s">
        <v>83</v>
      </c>
      <c r="AV393" s="14" t="s">
        <v>83</v>
      </c>
      <c r="AW393" s="14" t="s">
        <v>33</v>
      </c>
      <c r="AX393" s="14" t="s">
        <v>72</v>
      </c>
      <c r="AY393" s="246" t="s">
        <v>132</v>
      </c>
    </row>
    <row r="394" s="14" customFormat="1">
      <c r="A394" s="14"/>
      <c r="B394" s="236"/>
      <c r="C394" s="237"/>
      <c r="D394" s="227" t="s">
        <v>143</v>
      </c>
      <c r="E394" s="238" t="s">
        <v>19</v>
      </c>
      <c r="F394" s="239" t="s">
        <v>736</v>
      </c>
      <c r="G394" s="237"/>
      <c r="H394" s="240">
        <v>6.5</v>
      </c>
      <c r="I394" s="241"/>
      <c r="J394" s="237"/>
      <c r="K394" s="237"/>
      <c r="L394" s="242"/>
      <c r="M394" s="243"/>
      <c r="N394" s="244"/>
      <c r="O394" s="244"/>
      <c r="P394" s="244"/>
      <c r="Q394" s="244"/>
      <c r="R394" s="244"/>
      <c r="S394" s="244"/>
      <c r="T394" s="245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46" t="s">
        <v>143</v>
      </c>
      <c r="AU394" s="246" t="s">
        <v>83</v>
      </c>
      <c r="AV394" s="14" t="s">
        <v>83</v>
      </c>
      <c r="AW394" s="14" t="s">
        <v>33</v>
      </c>
      <c r="AX394" s="14" t="s">
        <v>72</v>
      </c>
      <c r="AY394" s="246" t="s">
        <v>132</v>
      </c>
    </row>
    <row r="395" s="15" customFormat="1">
      <c r="A395" s="15"/>
      <c r="B395" s="247"/>
      <c r="C395" s="248"/>
      <c r="D395" s="227" t="s">
        <v>143</v>
      </c>
      <c r="E395" s="249" t="s">
        <v>19</v>
      </c>
      <c r="F395" s="250" t="s">
        <v>148</v>
      </c>
      <c r="G395" s="248"/>
      <c r="H395" s="251">
        <v>13</v>
      </c>
      <c r="I395" s="252"/>
      <c r="J395" s="248"/>
      <c r="K395" s="248"/>
      <c r="L395" s="253"/>
      <c r="M395" s="254"/>
      <c r="N395" s="255"/>
      <c r="O395" s="255"/>
      <c r="P395" s="255"/>
      <c r="Q395" s="255"/>
      <c r="R395" s="255"/>
      <c r="S395" s="255"/>
      <c r="T395" s="256"/>
      <c r="U395" s="15"/>
      <c r="V395" s="15"/>
      <c r="W395" s="15"/>
      <c r="X395" s="15"/>
      <c r="Y395" s="15"/>
      <c r="Z395" s="15"/>
      <c r="AA395" s="15"/>
      <c r="AB395" s="15"/>
      <c r="AC395" s="15"/>
      <c r="AD395" s="15"/>
      <c r="AE395" s="15"/>
      <c r="AT395" s="257" t="s">
        <v>143</v>
      </c>
      <c r="AU395" s="257" t="s">
        <v>83</v>
      </c>
      <c r="AV395" s="15" t="s">
        <v>139</v>
      </c>
      <c r="AW395" s="15" t="s">
        <v>33</v>
      </c>
      <c r="AX395" s="15" t="s">
        <v>80</v>
      </c>
      <c r="AY395" s="257" t="s">
        <v>132</v>
      </c>
    </row>
    <row r="396" s="2" customFormat="1" ht="16.5" customHeight="1">
      <c r="A396" s="41"/>
      <c r="B396" s="42"/>
      <c r="C396" s="207" t="s">
        <v>739</v>
      </c>
      <c r="D396" s="207" t="s">
        <v>134</v>
      </c>
      <c r="E396" s="208" t="s">
        <v>350</v>
      </c>
      <c r="F396" s="209" t="s">
        <v>351</v>
      </c>
      <c r="G396" s="210" t="s">
        <v>200</v>
      </c>
      <c r="H396" s="211">
        <v>66.5</v>
      </c>
      <c r="I396" s="212"/>
      <c r="J396" s="213">
        <f>ROUND(I396*H396,2)</f>
        <v>0</v>
      </c>
      <c r="K396" s="209" t="s">
        <v>138</v>
      </c>
      <c r="L396" s="47"/>
      <c r="M396" s="214" t="s">
        <v>19</v>
      </c>
      <c r="N396" s="215" t="s">
        <v>43</v>
      </c>
      <c r="O396" s="87"/>
      <c r="P396" s="216">
        <f>O396*H396</f>
        <v>0</v>
      </c>
      <c r="Q396" s="216">
        <v>0</v>
      </c>
      <c r="R396" s="216">
        <f>Q396*H396</f>
        <v>0</v>
      </c>
      <c r="S396" s="216">
        <v>0</v>
      </c>
      <c r="T396" s="217">
        <f>S396*H396</f>
        <v>0</v>
      </c>
      <c r="U396" s="41"/>
      <c r="V396" s="41"/>
      <c r="W396" s="41"/>
      <c r="X396" s="41"/>
      <c r="Y396" s="41"/>
      <c r="Z396" s="41"/>
      <c r="AA396" s="41"/>
      <c r="AB396" s="41"/>
      <c r="AC396" s="41"/>
      <c r="AD396" s="41"/>
      <c r="AE396" s="41"/>
      <c r="AR396" s="218" t="s">
        <v>139</v>
      </c>
      <c r="AT396" s="218" t="s">
        <v>134</v>
      </c>
      <c r="AU396" s="218" t="s">
        <v>83</v>
      </c>
      <c r="AY396" s="20" t="s">
        <v>132</v>
      </c>
      <c r="BE396" s="219">
        <f>IF(N396="základní",J396,0)</f>
        <v>0</v>
      </c>
      <c r="BF396" s="219">
        <f>IF(N396="snížená",J396,0)</f>
        <v>0</v>
      </c>
      <c r="BG396" s="219">
        <f>IF(N396="zákl. přenesená",J396,0)</f>
        <v>0</v>
      </c>
      <c r="BH396" s="219">
        <f>IF(N396="sníž. přenesená",J396,0)</f>
        <v>0</v>
      </c>
      <c r="BI396" s="219">
        <f>IF(N396="nulová",J396,0)</f>
        <v>0</v>
      </c>
      <c r="BJ396" s="20" t="s">
        <v>80</v>
      </c>
      <c r="BK396" s="219">
        <f>ROUND(I396*H396,2)</f>
        <v>0</v>
      </c>
      <c r="BL396" s="20" t="s">
        <v>139</v>
      </c>
      <c r="BM396" s="218" t="s">
        <v>352</v>
      </c>
    </row>
    <row r="397" s="2" customFormat="1">
      <c r="A397" s="41"/>
      <c r="B397" s="42"/>
      <c r="C397" s="43"/>
      <c r="D397" s="220" t="s">
        <v>141</v>
      </c>
      <c r="E397" s="43"/>
      <c r="F397" s="221" t="s">
        <v>353</v>
      </c>
      <c r="G397" s="43"/>
      <c r="H397" s="43"/>
      <c r="I397" s="222"/>
      <c r="J397" s="43"/>
      <c r="K397" s="43"/>
      <c r="L397" s="47"/>
      <c r="M397" s="223"/>
      <c r="N397" s="224"/>
      <c r="O397" s="87"/>
      <c r="P397" s="87"/>
      <c r="Q397" s="87"/>
      <c r="R397" s="87"/>
      <c r="S397" s="87"/>
      <c r="T397" s="88"/>
      <c r="U397" s="41"/>
      <c r="V397" s="41"/>
      <c r="W397" s="41"/>
      <c r="X397" s="41"/>
      <c r="Y397" s="41"/>
      <c r="Z397" s="41"/>
      <c r="AA397" s="41"/>
      <c r="AB397" s="41"/>
      <c r="AC397" s="41"/>
      <c r="AD397" s="41"/>
      <c r="AE397" s="41"/>
      <c r="AT397" s="20" t="s">
        <v>141</v>
      </c>
      <c r="AU397" s="20" t="s">
        <v>83</v>
      </c>
    </row>
    <row r="398" s="14" customFormat="1">
      <c r="A398" s="14"/>
      <c r="B398" s="236"/>
      <c r="C398" s="237"/>
      <c r="D398" s="227" t="s">
        <v>143</v>
      </c>
      <c r="E398" s="238" t="s">
        <v>19</v>
      </c>
      <c r="F398" s="239" t="s">
        <v>735</v>
      </c>
      <c r="G398" s="237"/>
      <c r="H398" s="240">
        <v>6.5</v>
      </c>
      <c r="I398" s="241"/>
      <c r="J398" s="237"/>
      <c r="K398" s="237"/>
      <c r="L398" s="242"/>
      <c r="M398" s="243"/>
      <c r="N398" s="244"/>
      <c r="O398" s="244"/>
      <c r="P398" s="244"/>
      <c r="Q398" s="244"/>
      <c r="R398" s="244"/>
      <c r="S398" s="244"/>
      <c r="T398" s="245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46" t="s">
        <v>143</v>
      </c>
      <c r="AU398" s="246" t="s">
        <v>83</v>
      </c>
      <c r="AV398" s="14" t="s">
        <v>83</v>
      </c>
      <c r="AW398" s="14" t="s">
        <v>33</v>
      </c>
      <c r="AX398" s="14" t="s">
        <v>72</v>
      </c>
      <c r="AY398" s="246" t="s">
        <v>132</v>
      </c>
    </row>
    <row r="399" s="14" customFormat="1">
      <c r="A399" s="14"/>
      <c r="B399" s="236"/>
      <c r="C399" s="237"/>
      <c r="D399" s="227" t="s">
        <v>143</v>
      </c>
      <c r="E399" s="238" t="s">
        <v>19</v>
      </c>
      <c r="F399" s="239" t="s">
        <v>736</v>
      </c>
      <c r="G399" s="237"/>
      <c r="H399" s="240">
        <v>6.5</v>
      </c>
      <c r="I399" s="241"/>
      <c r="J399" s="237"/>
      <c r="K399" s="237"/>
      <c r="L399" s="242"/>
      <c r="M399" s="243"/>
      <c r="N399" s="244"/>
      <c r="O399" s="244"/>
      <c r="P399" s="244"/>
      <c r="Q399" s="244"/>
      <c r="R399" s="244"/>
      <c r="S399" s="244"/>
      <c r="T399" s="245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46" t="s">
        <v>143</v>
      </c>
      <c r="AU399" s="246" t="s">
        <v>83</v>
      </c>
      <c r="AV399" s="14" t="s">
        <v>83</v>
      </c>
      <c r="AW399" s="14" t="s">
        <v>33</v>
      </c>
      <c r="AX399" s="14" t="s">
        <v>72</v>
      </c>
      <c r="AY399" s="246" t="s">
        <v>132</v>
      </c>
    </row>
    <row r="400" s="14" customFormat="1">
      <c r="A400" s="14"/>
      <c r="B400" s="236"/>
      <c r="C400" s="237"/>
      <c r="D400" s="227" t="s">
        <v>143</v>
      </c>
      <c r="E400" s="238" t="s">
        <v>19</v>
      </c>
      <c r="F400" s="239" t="s">
        <v>737</v>
      </c>
      <c r="G400" s="237"/>
      <c r="H400" s="240">
        <v>53.5</v>
      </c>
      <c r="I400" s="241"/>
      <c r="J400" s="237"/>
      <c r="K400" s="237"/>
      <c r="L400" s="242"/>
      <c r="M400" s="243"/>
      <c r="N400" s="244"/>
      <c r="O400" s="244"/>
      <c r="P400" s="244"/>
      <c r="Q400" s="244"/>
      <c r="R400" s="244"/>
      <c r="S400" s="244"/>
      <c r="T400" s="245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46" t="s">
        <v>143</v>
      </c>
      <c r="AU400" s="246" t="s">
        <v>83</v>
      </c>
      <c r="AV400" s="14" t="s">
        <v>83</v>
      </c>
      <c r="AW400" s="14" t="s">
        <v>33</v>
      </c>
      <c r="AX400" s="14" t="s">
        <v>72</v>
      </c>
      <c r="AY400" s="246" t="s">
        <v>132</v>
      </c>
    </row>
    <row r="401" s="15" customFormat="1">
      <c r="A401" s="15"/>
      <c r="B401" s="247"/>
      <c r="C401" s="248"/>
      <c r="D401" s="227" t="s">
        <v>143</v>
      </c>
      <c r="E401" s="249" t="s">
        <v>19</v>
      </c>
      <c r="F401" s="250" t="s">
        <v>148</v>
      </c>
      <c r="G401" s="248"/>
      <c r="H401" s="251">
        <v>66.5</v>
      </c>
      <c r="I401" s="252"/>
      <c r="J401" s="248"/>
      <c r="K401" s="248"/>
      <c r="L401" s="253"/>
      <c r="M401" s="254"/>
      <c r="N401" s="255"/>
      <c r="O401" s="255"/>
      <c r="P401" s="255"/>
      <c r="Q401" s="255"/>
      <c r="R401" s="255"/>
      <c r="S401" s="255"/>
      <c r="T401" s="256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T401" s="257" t="s">
        <v>143</v>
      </c>
      <c r="AU401" s="257" t="s">
        <v>83</v>
      </c>
      <c r="AV401" s="15" t="s">
        <v>139</v>
      </c>
      <c r="AW401" s="15" t="s">
        <v>33</v>
      </c>
      <c r="AX401" s="15" t="s">
        <v>80</v>
      </c>
      <c r="AY401" s="257" t="s">
        <v>132</v>
      </c>
    </row>
    <row r="402" s="2" customFormat="1" ht="21.75" customHeight="1">
      <c r="A402" s="41"/>
      <c r="B402" s="42"/>
      <c r="C402" s="207" t="s">
        <v>740</v>
      </c>
      <c r="D402" s="207" t="s">
        <v>134</v>
      </c>
      <c r="E402" s="208" t="s">
        <v>355</v>
      </c>
      <c r="F402" s="209" t="s">
        <v>356</v>
      </c>
      <c r="G402" s="210" t="s">
        <v>137</v>
      </c>
      <c r="H402" s="211">
        <v>175</v>
      </c>
      <c r="I402" s="212"/>
      <c r="J402" s="213">
        <f>ROUND(I402*H402,2)</f>
        <v>0</v>
      </c>
      <c r="K402" s="209" t="s">
        <v>138</v>
      </c>
      <c r="L402" s="47"/>
      <c r="M402" s="214" t="s">
        <v>19</v>
      </c>
      <c r="N402" s="215" t="s">
        <v>43</v>
      </c>
      <c r="O402" s="87"/>
      <c r="P402" s="216">
        <f>O402*H402</f>
        <v>0</v>
      </c>
      <c r="Q402" s="216">
        <v>0</v>
      </c>
      <c r="R402" s="216">
        <f>Q402*H402</f>
        <v>0</v>
      </c>
      <c r="S402" s="216">
        <v>0.01</v>
      </c>
      <c r="T402" s="217">
        <f>S402*H402</f>
        <v>1.75</v>
      </c>
      <c r="U402" s="41"/>
      <c r="V402" s="41"/>
      <c r="W402" s="41"/>
      <c r="X402" s="41"/>
      <c r="Y402" s="41"/>
      <c r="Z402" s="41"/>
      <c r="AA402" s="41"/>
      <c r="AB402" s="41"/>
      <c r="AC402" s="41"/>
      <c r="AD402" s="41"/>
      <c r="AE402" s="41"/>
      <c r="AR402" s="218" t="s">
        <v>139</v>
      </c>
      <c r="AT402" s="218" t="s">
        <v>134</v>
      </c>
      <c r="AU402" s="218" t="s">
        <v>83</v>
      </c>
      <c r="AY402" s="20" t="s">
        <v>132</v>
      </c>
      <c r="BE402" s="219">
        <f>IF(N402="základní",J402,0)</f>
        <v>0</v>
      </c>
      <c r="BF402" s="219">
        <f>IF(N402="snížená",J402,0)</f>
        <v>0</v>
      </c>
      <c r="BG402" s="219">
        <f>IF(N402="zákl. přenesená",J402,0)</f>
        <v>0</v>
      </c>
      <c r="BH402" s="219">
        <f>IF(N402="sníž. přenesená",J402,0)</f>
        <v>0</v>
      </c>
      <c r="BI402" s="219">
        <f>IF(N402="nulová",J402,0)</f>
        <v>0</v>
      </c>
      <c r="BJ402" s="20" t="s">
        <v>80</v>
      </c>
      <c r="BK402" s="219">
        <f>ROUND(I402*H402,2)</f>
        <v>0</v>
      </c>
      <c r="BL402" s="20" t="s">
        <v>139</v>
      </c>
      <c r="BM402" s="218" t="s">
        <v>357</v>
      </c>
    </row>
    <row r="403" s="2" customFormat="1">
      <c r="A403" s="41"/>
      <c r="B403" s="42"/>
      <c r="C403" s="43"/>
      <c r="D403" s="220" t="s">
        <v>141</v>
      </c>
      <c r="E403" s="43"/>
      <c r="F403" s="221" t="s">
        <v>358</v>
      </c>
      <c r="G403" s="43"/>
      <c r="H403" s="43"/>
      <c r="I403" s="222"/>
      <c r="J403" s="43"/>
      <c r="K403" s="43"/>
      <c r="L403" s="47"/>
      <c r="M403" s="223"/>
      <c r="N403" s="224"/>
      <c r="O403" s="87"/>
      <c r="P403" s="87"/>
      <c r="Q403" s="87"/>
      <c r="R403" s="87"/>
      <c r="S403" s="87"/>
      <c r="T403" s="88"/>
      <c r="U403" s="41"/>
      <c r="V403" s="41"/>
      <c r="W403" s="41"/>
      <c r="X403" s="41"/>
      <c r="Y403" s="41"/>
      <c r="Z403" s="41"/>
      <c r="AA403" s="41"/>
      <c r="AB403" s="41"/>
      <c r="AC403" s="41"/>
      <c r="AD403" s="41"/>
      <c r="AE403" s="41"/>
      <c r="AT403" s="20" t="s">
        <v>141</v>
      </c>
      <c r="AU403" s="20" t="s">
        <v>83</v>
      </c>
    </row>
    <row r="404" s="13" customFormat="1">
      <c r="A404" s="13"/>
      <c r="B404" s="225"/>
      <c r="C404" s="226"/>
      <c r="D404" s="227" t="s">
        <v>143</v>
      </c>
      <c r="E404" s="228" t="s">
        <v>19</v>
      </c>
      <c r="F404" s="229" t="s">
        <v>155</v>
      </c>
      <c r="G404" s="226"/>
      <c r="H404" s="228" t="s">
        <v>19</v>
      </c>
      <c r="I404" s="230"/>
      <c r="J404" s="226"/>
      <c r="K404" s="226"/>
      <c r="L404" s="231"/>
      <c r="M404" s="232"/>
      <c r="N404" s="233"/>
      <c r="O404" s="233"/>
      <c r="P404" s="233"/>
      <c r="Q404" s="233"/>
      <c r="R404" s="233"/>
      <c r="S404" s="233"/>
      <c r="T404" s="234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35" t="s">
        <v>143</v>
      </c>
      <c r="AU404" s="235" t="s">
        <v>83</v>
      </c>
      <c r="AV404" s="13" t="s">
        <v>80</v>
      </c>
      <c r="AW404" s="13" t="s">
        <v>33</v>
      </c>
      <c r="AX404" s="13" t="s">
        <v>72</v>
      </c>
      <c r="AY404" s="235" t="s">
        <v>132</v>
      </c>
    </row>
    <row r="405" s="14" customFormat="1">
      <c r="A405" s="14"/>
      <c r="B405" s="236"/>
      <c r="C405" s="237"/>
      <c r="D405" s="227" t="s">
        <v>143</v>
      </c>
      <c r="E405" s="238" t="s">
        <v>19</v>
      </c>
      <c r="F405" s="239" t="s">
        <v>741</v>
      </c>
      <c r="G405" s="237"/>
      <c r="H405" s="240">
        <v>175</v>
      </c>
      <c r="I405" s="241"/>
      <c r="J405" s="237"/>
      <c r="K405" s="237"/>
      <c r="L405" s="242"/>
      <c r="M405" s="243"/>
      <c r="N405" s="244"/>
      <c r="O405" s="244"/>
      <c r="P405" s="244"/>
      <c r="Q405" s="244"/>
      <c r="R405" s="244"/>
      <c r="S405" s="244"/>
      <c r="T405" s="245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46" t="s">
        <v>143</v>
      </c>
      <c r="AU405" s="246" t="s">
        <v>83</v>
      </c>
      <c r="AV405" s="14" t="s">
        <v>83</v>
      </c>
      <c r="AW405" s="14" t="s">
        <v>33</v>
      </c>
      <c r="AX405" s="14" t="s">
        <v>80</v>
      </c>
      <c r="AY405" s="246" t="s">
        <v>132</v>
      </c>
    </row>
    <row r="406" s="2" customFormat="1" ht="33" customHeight="1">
      <c r="A406" s="41"/>
      <c r="B406" s="42"/>
      <c r="C406" s="207" t="s">
        <v>742</v>
      </c>
      <c r="D406" s="207" t="s">
        <v>134</v>
      </c>
      <c r="E406" s="208" t="s">
        <v>360</v>
      </c>
      <c r="F406" s="209" t="s">
        <v>361</v>
      </c>
      <c r="G406" s="210" t="s">
        <v>137</v>
      </c>
      <c r="H406" s="211">
        <v>175</v>
      </c>
      <c r="I406" s="212"/>
      <c r="J406" s="213">
        <f>ROUND(I406*H406,2)</f>
        <v>0</v>
      </c>
      <c r="K406" s="209" t="s">
        <v>138</v>
      </c>
      <c r="L406" s="47"/>
      <c r="M406" s="214" t="s">
        <v>19</v>
      </c>
      <c r="N406" s="215" t="s">
        <v>43</v>
      </c>
      <c r="O406" s="87"/>
      <c r="P406" s="216">
        <f>O406*H406</f>
        <v>0</v>
      </c>
      <c r="Q406" s="216">
        <v>0</v>
      </c>
      <c r="R406" s="216">
        <f>Q406*H406</f>
        <v>0</v>
      </c>
      <c r="S406" s="216">
        <v>0.02</v>
      </c>
      <c r="T406" s="217">
        <f>S406*H406</f>
        <v>3.5</v>
      </c>
      <c r="U406" s="41"/>
      <c r="V406" s="41"/>
      <c r="W406" s="41"/>
      <c r="X406" s="41"/>
      <c r="Y406" s="41"/>
      <c r="Z406" s="41"/>
      <c r="AA406" s="41"/>
      <c r="AB406" s="41"/>
      <c r="AC406" s="41"/>
      <c r="AD406" s="41"/>
      <c r="AE406" s="41"/>
      <c r="AR406" s="218" t="s">
        <v>139</v>
      </c>
      <c r="AT406" s="218" t="s">
        <v>134</v>
      </c>
      <c r="AU406" s="218" t="s">
        <v>83</v>
      </c>
      <c r="AY406" s="20" t="s">
        <v>132</v>
      </c>
      <c r="BE406" s="219">
        <f>IF(N406="základní",J406,0)</f>
        <v>0</v>
      </c>
      <c r="BF406" s="219">
        <f>IF(N406="snížená",J406,0)</f>
        <v>0</v>
      </c>
      <c r="BG406" s="219">
        <f>IF(N406="zákl. přenesená",J406,0)</f>
        <v>0</v>
      </c>
      <c r="BH406" s="219">
        <f>IF(N406="sníž. přenesená",J406,0)</f>
        <v>0</v>
      </c>
      <c r="BI406" s="219">
        <f>IF(N406="nulová",J406,0)</f>
        <v>0</v>
      </c>
      <c r="BJ406" s="20" t="s">
        <v>80</v>
      </c>
      <c r="BK406" s="219">
        <f>ROUND(I406*H406,2)</f>
        <v>0</v>
      </c>
      <c r="BL406" s="20" t="s">
        <v>139</v>
      </c>
      <c r="BM406" s="218" t="s">
        <v>362</v>
      </c>
    </row>
    <row r="407" s="2" customFormat="1">
      <c r="A407" s="41"/>
      <c r="B407" s="42"/>
      <c r="C407" s="43"/>
      <c r="D407" s="220" t="s">
        <v>141</v>
      </c>
      <c r="E407" s="43"/>
      <c r="F407" s="221" t="s">
        <v>363</v>
      </c>
      <c r="G407" s="43"/>
      <c r="H407" s="43"/>
      <c r="I407" s="222"/>
      <c r="J407" s="43"/>
      <c r="K407" s="43"/>
      <c r="L407" s="47"/>
      <c r="M407" s="223"/>
      <c r="N407" s="224"/>
      <c r="O407" s="87"/>
      <c r="P407" s="87"/>
      <c r="Q407" s="87"/>
      <c r="R407" s="87"/>
      <c r="S407" s="87"/>
      <c r="T407" s="88"/>
      <c r="U407" s="41"/>
      <c r="V407" s="41"/>
      <c r="W407" s="41"/>
      <c r="X407" s="41"/>
      <c r="Y407" s="41"/>
      <c r="Z407" s="41"/>
      <c r="AA407" s="41"/>
      <c r="AB407" s="41"/>
      <c r="AC407" s="41"/>
      <c r="AD407" s="41"/>
      <c r="AE407" s="41"/>
      <c r="AT407" s="20" t="s">
        <v>141</v>
      </c>
      <c r="AU407" s="20" t="s">
        <v>83</v>
      </c>
    </row>
    <row r="408" s="13" customFormat="1">
      <c r="A408" s="13"/>
      <c r="B408" s="225"/>
      <c r="C408" s="226"/>
      <c r="D408" s="227" t="s">
        <v>143</v>
      </c>
      <c r="E408" s="228" t="s">
        <v>19</v>
      </c>
      <c r="F408" s="229" t="s">
        <v>155</v>
      </c>
      <c r="G408" s="226"/>
      <c r="H408" s="228" t="s">
        <v>19</v>
      </c>
      <c r="I408" s="230"/>
      <c r="J408" s="226"/>
      <c r="K408" s="226"/>
      <c r="L408" s="231"/>
      <c r="M408" s="232"/>
      <c r="N408" s="233"/>
      <c r="O408" s="233"/>
      <c r="P408" s="233"/>
      <c r="Q408" s="233"/>
      <c r="R408" s="233"/>
      <c r="S408" s="233"/>
      <c r="T408" s="234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35" t="s">
        <v>143</v>
      </c>
      <c r="AU408" s="235" t="s">
        <v>83</v>
      </c>
      <c r="AV408" s="13" t="s">
        <v>80</v>
      </c>
      <c r="AW408" s="13" t="s">
        <v>33</v>
      </c>
      <c r="AX408" s="13" t="s">
        <v>72</v>
      </c>
      <c r="AY408" s="235" t="s">
        <v>132</v>
      </c>
    </row>
    <row r="409" s="14" customFormat="1">
      <c r="A409" s="14"/>
      <c r="B409" s="236"/>
      <c r="C409" s="237"/>
      <c r="D409" s="227" t="s">
        <v>143</v>
      </c>
      <c r="E409" s="238" t="s">
        <v>19</v>
      </c>
      <c r="F409" s="239" t="s">
        <v>741</v>
      </c>
      <c r="G409" s="237"/>
      <c r="H409" s="240">
        <v>175</v>
      </c>
      <c r="I409" s="241"/>
      <c r="J409" s="237"/>
      <c r="K409" s="237"/>
      <c r="L409" s="242"/>
      <c r="M409" s="243"/>
      <c r="N409" s="244"/>
      <c r="O409" s="244"/>
      <c r="P409" s="244"/>
      <c r="Q409" s="244"/>
      <c r="R409" s="244"/>
      <c r="S409" s="244"/>
      <c r="T409" s="245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46" t="s">
        <v>143</v>
      </c>
      <c r="AU409" s="246" t="s">
        <v>83</v>
      </c>
      <c r="AV409" s="14" t="s">
        <v>83</v>
      </c>
      <c r="AW409" s="14" t="s">
        <v>33</v>
      </c>
      <c r="AX409" s="14" t="s">
        <v>80</v>
      </c>
      <c r="AY409" s="246" t="s">
        <v>132</v>
      </c>
    </row>
    <row r="410" s="2" customFormat="1" ht="33" customHeight="1">
      <c r="A410" s="41"/>
      <c r="B410" s="42"/>
      <c r="C410" s="207" t="s">
        <v>743</v>
      </c>
      <c r="D410" s="207" t="s">
        <v>134</v>
      </c>
      <c r="E410" s="208" t="s">
        <v>744</v>
      </c>
      <c r="F410" s="209" t="s">
        <v>745</v>
      </c>
      <c r="G410" s="210" t="s">
        <v>243</v>
      </c>
      <c r="H410" s="211">
        <v>2</v>
      </c>
      <c r="I410" s="212"/>
      <c r="J410" s="213">
        <f>ROUND(I410*H410,2)</f>
        <v>0</v>
      </c>
      <c r="K410" s="209" t="s">
        <v>138</v>
      </c>
      <c r="L410" s="47"/>
      <c r="M410" s="214" t="s">
        <v>19</v>
      </c>
      <c r="N410" s="215" t="s">
        <v>43</v>
      </c>
      <c r="O410" s="87"/>
      <c r="P410" s="216">
        <f>O410*H410</f>
        <v>0</v>
      </c>
      <c r="Q410" s="216">
        <v>0</v>
      </c>
      <c r="R410" s="216">
        <f>Q410*H410</f>
        <v>0</v>
      </c>
      <c r="S410" s="216">
        <v>0.082000000000000003</v>
      </c>
      <c r="T410" s="217">
        <f>S410*H410</f>
        <v>0.16400000000000001</v>
      </c>
      <c r="U410" s="41"/>
      <c r="V410" s="41"/>
      <c r="W410" s="41"/>
      <c r="X410" s="41"/>
      <c r="Y410" s="41"/>
      <c r="Z410" s="41"/>
      <c r="AA410" s="41"/>
      <c r="AB410" s="41"/>
      <c r="AC410" s="41"/>
      <c r="AD410" s="41"/>
      <c r="AE410" s="41"/>
      <c r="AR410" s="218" t="s">
        <v>139</v>
      </c>
      <c r="AT410" s="218" t="s">
        <v>134</v>
      </c>
      <c r="AU410" s="218" t="s">
        <v>83</v>
      </c>
      <c r="AY410" s="20" t="s">
        <v>132</v>
      </c>
      <c r="BE410" s="219">
        <f>IF(N410="základní",J410,0)</f>
        <v>0</v>
      </c>
      <c r="BF410" s="219">
        <f>IF(N410="snížená",J410,0)</f>
        <v>0</v>
      </c>
      <c r="BG410" s="219">
        <f>IF(N410="zákl. přenesená",J410,0)</f>
        <v>0</v>
      </c>
      <c r="BH410" s="219">
        <f>IF(N410="sníž. přenesená",J410,0)</f>
        <v>0</v>
      </c>
      <c r="BI410" s="219">
        <f>IF(N410="nulová",J410,0)</f>
        <v>0</v>
      </c>
      <c r="BJ410" s="20" t="s">
        <v>80</v>
      </c>
      <c r="BK410" s="219">
        <f>ROUND(I410*H410,2)</f>
        <v>0</v>
      </c>
      <c r="BL410" s="20" t="s">
        <v>139</v>
      </c>
      <c r="BM410" s="218" t="s">
        <v>746</v>
      </c>
    </row>
    <row r="411" s="2" customFormat="1">
      <c r="A411" s="41"/>
      <c r="B411" s="42"/>
      <c r="C411" s="43"/>
      <c r="D411" s="220" t="s">
        <v>141</v>
      </c>
      <c r="E411" s="43"/>
      <c r="F411" s="221" t="s">
        <v>747</v>
      </c>
      <c r="G411" s="43"/>
      <c r="H411" s="43"/>
      <c r="I411" s="222"/>
      <c r="J411" s="43"/>
      <c r="K411" s="43"/>
      <c r="L411" s="47"/>
      <c r="M411" s="223"/>
      <c r="N411" s="224"/>
      <c r="O411" s="87"/>
      <c r="P411" s="87"/>
      <c r="Q411" s="87"/>
      <c r="R411" s="87"/>
      <c r="S411" s="87"/>
      <c r="T411" s="88"/>
      <c r="U411" s="41"/>
      <c r="V411" s="41"/>
      <c r="W411" s="41"/>
      <c r="X411" s="41"/>
      <c r="Y411" s="41"/>
      <c r="Z411" s="41"/>
      <c r="AA411" s="41"/>
      <c r="AB411" s="41"/>
      <c r="AC411" s="41"/>
      <c r="AD411" s="41"/>
      <c r="AE411" s="41"/>
      <c r="AT411" s="20" t="s">
        <v>141</v>
      </c>
      <c r="AU411" s="20" t="s">
        <v>83</v>
      </c>
    </row>
    <row r="412" s="13" customFormat="1">
      <c r="A412" s="13"/>
      <c r="B412" s="225"/>
      <c r="C412" s="226"/>
      <c r="D412" s="227" t="s">
        <v>143</v>
      </c>
      <c r="E412" s="228" t="s">
        <v>19</v>
      </c>
      <c r="F412" s="229" t="s">
        <v>649</v>
      </c>
      <c r="G412" s="226"/>
      <c r="H412" s="228" t="s">
        <v>19</v>
      </c>
      <c r="I412" s="230"/>
      <c r="J412" s="226"/>
      <c r="K412" s="226"/>
      <c r="L412" s="231"/>
      <c r="M412" s="232"/>
      <c r="N412" s="233"/>
      <c r="O412" s="233"/>
      <c r="P412" s="233"/>
      <c r="Q412" s="233"/>
      <c r="R412" s="233"/>
      <c r="S412" s="233"/>
      <c r="T412" s="234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35" t="s">
        <v>143</v>
      </c>
      <c r="AU412" s="235" t="s">
        <v>83</v>
      </c>
      <c r="AV412" s="13" t="s">
        <v>80</v>
      </c>
      <c r="AW412" s="13" t="s">
        <v>33</v>
      </c>
      <c r="AX412" s="13" t="s">
        <v>72</v>
      </c>
      <c r="AY412" s="235" t="s">
        <v>132</v>
      </c>
    </row>
    <row r="413" s="14" customFormat="1">
      <c r="A413" s="14"/>
      <c r="B413" s="236"/>
      <c r="C413" s="237"/>
      <c r="D413" s="227" t="s">
        <v>143</v>
      </c>
      <c r="E413" s="238" t="s">
        <v>19</v>
      </c>
      <c r="F413" s="239" t="s">
        <v>748</v>
      </c>
      <c r="G413" s="237"/>
      <c r="H413" s="240">
        <v>1</v>
      </c>
      <c r="I413" s="241"/>
      <c r="J413" s="237"/>
      <c r="K413" s="237"/>
      <c r="L413" s="242"/>
      <c r="M413" s="243"/>
      <c r="N413" s="244"/>
      <c r="O413" s="244"/>
      <c r="P413" s="244"/>
      <c r="Q413" s="244"/>
      <c r="R413" s="244"/>
      <c r="S413" s="244"/>
      <c r="T413" s="245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46" t="s">
        <v>143</v>
      </c>
      <c r="AU413" s="246" t="s">
        <v>83</v>
      </c>
      <c r="AV413" s="14" t="s">
        <v>83</v>
      </c>
      <c r="AW413" s="14" t="s">
        <v>33</v>
      </c>
      <c r="AX413" s="14" t="s">
        <v>72</v>
      </c>
      <c r="AY413" s="246" t="s">
        <v>132</v>
      </c>
    </row>
    <row r="414" s="14" customFormat="1">
      <c r="A414" s="14"/>
      <c r="B414" s="236"/>
      <c r="C414" s="237"/>
      <c r="D414" s="227" t="s">
        <v>143</v>
      </c>
      <c r="E414" s="238" t="s">
        <v>19</v>
      </c>
      <c r="F414" s="239" t="s">
        <v>749</v>
      </c>
      <c r="G414" s="237"/>
      <c r="H414" s="240">
        <v>1</v>
      </c>
      <c r="I414" s="241"/>
      <c r="J414" s="237"/>
      <c r="K414" s="237"/>
      <c r="L414" s="242"/>
      <c r="M414" s="243"/>
      <c r="N414" s="244"/>
      <c r="O414" s="244"/>
      <c r="P414" s="244"/>
      <c r="Q414" s="244"/>
      <c r="R414" s="244"/>
      <c r="S414" s="244"/>
      <c r="T414" s="245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46" t="s">
        <v>143</v>
      </c>
      <c r="AU414" s="246" t="s">
        <v>83</v>
      </c>
      <c r="AV414" s="14" t="s">
        <v>83</v>
      </c>
      <c r="AW414" s="14" t="s">
        <v>33</v>
      </c>
      <c r="AX414" s="14" t="s">
        <v>72</v>
      </c>
      <c r="AY414" s="246" t="s">
        <v>132</v>
      </c>
    </row>
    <row r="415" s="15" customFormat="1">
      <c r="A415" s="15"/>
      <c r="B415" s="247"/>
      <c r="C415" s="248"/>
      <c r="D415" s="227" t="s">
        <v>143</v>
      </c>
      <c r="E415" s="249" t="s">
        <v>19</v>
      </c>
      <c r="F415" s="250" t="s">
        <v>148</v>
      </c>
      <c r="G415" s="248"/>
      <c r="H415" s="251">
        <v>2</v>
      </c>
      <c r="I415" s="252"/>
      <c r="J415" s="248"/>
      <c r="K415" s="248"/>
      <c r="L415" s="253"/>
      <c r="M415" s="254"/>
      <c r="N415" s="255"/>
      <c r="O415" s="255"/>
      <c r="P415" s="255"/>
      <c r="Q415" s="255"/>
      <c r="R415" s="255"/>
      <c r="S415" s="255"/>
      <c r="T415" s="256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T415" s="257" t="s">
        <v>143</v>
      </c>
      <c r="AU415" s="257" t="s">
        <v>83</v>
      </c>
      <c r="AV415" s="15" t="s">
        <v>139</v>
      </c>
      <c r="AW415" s="15" t="s">
        <v>33</v>
      </c>
      <c r="AX415" s="15" t="s">
        <v>80</v>
      </c>
      <c r="AY415" s="257" t="s">
        <v>132</v>
      </c>
    </row>
    <row r="416" s="2" customFormat="1" ht="24.15" customHeight="1">
      <c r="A416" s="41"/>
      <c r="B416" s="42"/>
      <c r="C416" s="207" t="s">
        <v>750</v>
      </c>
      <c r="D416" s="207" t="s">
        <v>134</v>
      </c>
      <c r="E416" s="208" t="s">
        <v>370</v>
      </c>
      <c r="F416" s="209" t="s">
        <v>371</v>
      </c>
      <c r="G416" s="210" t="s">
        <v>243</v>
      </c>
      <c r="H416" s="211">
        <v>4</v>
      </c>
      <c r="I416" s="212"/>
      <c r="J416" s="213">
        <f>ROUND(I416*H416,2)</f>
        <v>0</v>
      </c>
      <c r="K416" s="209" t="s">
        <v>138</v>
      </c>
      <c r="L416" s="47"/>
      <c r="M416" s="214" t="s">
        <v>19</v>
      </c>
      <c r="N416" s="215" t="s">
        <v>43</v>
      </c>
      <c r="O416" s="87"/>
      <c r="P416" s="216">
        <f>O416*H416</f>
        <v>0</v>
      </c>
      <c r="Q416" s="216">
        <v>0</v>
      </c>
      <c r="R416" s="216">
        <f>Q416*H416</f>
        <v>0</v>
      </c>
      <c r="S416" s="216">
        <v>0.0040000000000000001</v>
      </c>
      <c r="T416" s="217">
        <f>S416*H416</f>
        <v>0.016</v>
      </c>
      <c r="U416" s="41"/>
      <c r="V416" s="41"/>
      <c r="W416" s="41"/>
      <c r="X416" s="41"/>
      <c r="Y416" s="41"/>
      <c r="Z416" s="41"/>
      <c r="AA416" s="41"/>
      <c r="AB416" s="41"/>
      <c r="AC416" s="41"/>
      <c r="AD416" s="41"/>
      <c r="AE416" s="41"/>
      <c r="AR416" s="218" t="s">
        <v>139</v>
      </c>
      <c r="AT416" s="218" t="s">
        <v>134</v>
      </c>
      <c r="AU416" s="218" t="s">
        <v>83</v>
      </c>
      <c r="AY416" s="20" t="s">
        <v>132</v>
      </c>
      <c r="BE416" s="219">
        <f>IF(N416="základní",J416,0)</f>
        <v>0</v>
      </c>
      <c r="BF416" s="219">
        <f>IF(N416="snížená",J416,0)</f>
        <v>0</v>
      </c>
      <c r="BG416" s="219">
        <f>IF(N416="zákl. přenesená",J416,0)</f>
        <v>0</v>
      </c>
      <c r="BH416" s="219">
        <f>IF(N416="sníž. přenesená",J416,0)</f>
        <v>0</v>
      </c>
      <c r="BI416" s="219">
        <f>IF(N416="nulová",J416,0)</f>
        <v>0</v>
      </c>
      <c r="BJ416" s="20" t="s">
        <v>80</v>
      </c>
      <c r="BK416" s="219">
        <f>ROUND(I416*H416,2)</f>
        <v>0</v>
      </c>
      <c r="BL416" s="20" t="s">
        <v>139</v>
      </c>
      <c r="BM416" s="218" t="s">
        <v>751</v>
      </c>
    </row>
    <row r="417" s="2" customFormat="1">
      <c r="A417" s="41"/>
      <c r="B417" s="42"/>
      <c r="C417" s="43"/>
      <c r="D417" s="220" t="s">
        <v>141</v>
      </c>
      <c r="E417" s="43"/>
      <c r="F417" s="221" t="s">
        <v>373</v>
      </c>
      <c r="G417" s="43"/>
      <c r="H417" s="43"/>
      <c r="I417" s="222"/>
      <c r="J417" s="43"/>
      <c r="K417" s="43"/>
      <c r="L417" s="47"/>
      <c r="M417" s="223"/>
      <c r="N417" s="224"/>
      <c r="O417" s="87"/>
      <c r="P417" s="87"/>
      <c r="Q417" s="87"/>
      <c r="R417" s="87"/>
      <c r="S417" s="87"/>
      <c r="T417" s="88"/>
      <c r="U417" s="41"/>
      <c r="V417" s="41"/>
      <c r="W417" s="41"/>
      <c r="X417" s="41"/>
      <c r="Y417" s="41"/>
      <c r="Z417" s="41"/>
      <c r="AA417" s="41"/>
      <c r="AB417" s="41"/>
      <c r="AC417" s="41"/>
      <c r="AD417" s="41"/>
      <c r="AE417" s="41"/>
      <c r="AT417" s="20" t="s">
        <v>141</v>
      </c>
      <c r="AU417" s="20" t="s">
        <v>83</v>
      </c>
    </row>
    <row r="418" s="13" customFormat="1">
      <c r="A418" s="13"/>
      <c r="B418" s="225"/>
      <c r="C418" s="226"/>
      <c r="D418" s="227" t="s">
        <v>143</v>
      </c>
      <c r="E418" s="228" t="s">
        <v>19</v>
      </c>
      <c r="F418" s="229" t="s">
        <v>649</v>
      </c>
      <c r="G418" s="226"/>
      <c r="H418" s="228" t="s">
        <v>19</v>
      </c>
      <c r="I418" s="230"/>
      <c r="J418" s="226"/>
      <c r="K418" s="226"/>
      <c r="L418" s="231"/>
      <c r="M418" s="232"/>
      <c r="N418" s="233"/>
      <c r="O418" s="233"/>
      <c r="P418" s="233"/>
      <c r="Q418" s="233"/>
      <c r="R418" s="233"/>
      <c r="S418" s="233"/>
      <c r="T418" s="234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35" t="s">
        <v>143</v>
      </c>
      <c r="AU418" s="235" t="s">
        <v>83</v>
      </c>
      <c r="AV418" s="13" t="s">
        <v>80</v>
      </c>
      <c r="AW418" s="13" t="s">
        <v>33</v>
      </c>
      <c r="AX418" s="13" t="s">
        <v>72</v>
      </c>
      <c r="AY418" s="235" t="s">
        <v>132</v>
      </c>
    </row>
    <row r="419" s="14" customFormat="1">
      <c r="A419" s="14"/>
      <c r="B419" s="236"/>
      <c r="C419" s="237"/>
      <c r="D419" s="227" t="s">
        <v>143</v>
      </c>
      <c r="E419" s="238" t="s">
        <v>19</v>
      </c>
      <c r="F419" s="239" t="s">
        <v>652</v>
      </c>
      <c r="G419" s="237"/>
      <c r="H419" s="240">
        <v>1</v>
      </c>
      <c r="I419" s="241"/>
      <c r="J419" s="237"/>
      <c r="K419" s="237"/>
      <c r="L419" s="242"/>
      <c r="M419" s="243"/>
      <c r="N419" s="244"/>
      <c r="O419" s="244"/>
      <c r="P419" s="244"/>
      <c r="Q419" s="244"/>
      <c r="R419" s="244"/>
      <c r="S419" s="244"/>
      <c r="T419" s="245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46" t="s">
        <v>143</v>
      </c>
      <c r="AU419" s="246" t="s">
        <v>83</v>
      </c>
      <c r="AV419" s="14" t="s">
        <v>83</v>
      </c>
      <c r="AW419" s="14" t="s">
        <v>33</v>
      </c>
      <c r="AX419" s="14" t="s">
        <v>72</v>
      </c>
      <c r="AY419" s="246" t="s">
        <v>132</v>
      </c>
    </row>
    <row r="420" s="14" customFormat="1">
      <c r="A420" s="14"/>
      <c r="B420" s="236"/>
      <c r="C420" s="237"/>
      <c r="D420" s="227" t="s">
        <v>143</v>
      </c>
      <c r="E420" s="238" t="s">
        <v>19</v>
      </c>
      <c r="F420" s="239" t="s">
        <v>752</v>
      </c>
      <c r="G420" s="237"/>
      <c r="H420" s="240">
        <v>1</v>
      </c>
      <c r="I420" s="241"/>
      <c r="J420" s="237"/>
      <c r="K420" s="237"/>
      <c r="L420" s="242"/>
      <c r="M420" s="243"/>
      <c r="N420" s="244"/>
      <c r="O420" s="244"/>
      <c r="P420" s="244"/>
      <c r="Q420" s="244"/>
      <c r="R420" s="244"/>
      <c r="S420" s="244"/>
      <c r="T420" s="245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46" t="s">
        <v>143</v>
      </c>
      <c r="AU420" s="246" t="s">
        <v>83</v>
      </c>
      <c r="AV420" s="14" t="s">
        <v>83</v>
      </c>
      <c r="AW420" s="14" t="s">
        <v>33</v>
      </c>
      <c r="AX420" s="14" t="s">
        <v>72</v>
      </c>
      <c r="AY420" s="246" t="s">
        <v>132</v>
      </c>
    </row>
    <row r="421" s="14" customFormat="1">
      <c r="A421" s="14"/>
      <c r="B421" s="236"/>
      <c r="C421" s="237"/>
      <c r="D421" s="227" t="s">
        <v>143</v>
      </c>
      <c r="E421" s="238" t="s">
        <v>19</v>
      </c>
      <c r="F421" s="239" t="s">
        <v>653</v>
      </c>
      <c r="G421" s="237"/>
      <c r="H421" s="240">
        <v>1</v>
      </c>
      <c r="I421" s="241"/>
      <c r="J421" s="237"/>
      <c r="K421" s="237"/>
      <c r="L421" s="242"/>
      <c r="M421" s="243"/>
      <c r="N421" s="244"/>
      <c r="O421" s="244"/>
      <c r="P421" s="244"/>
      <c r="Q421" s="244"/>
      <c r="R421" s="244"/>
      <c r="S421" s="244"/>
      <c r="T421" s="245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46" t="s">
        <v>143</v>
      </c>
      <c r="AU421" s="246" t="s">
        <v>83</v>
      </c>
      <c r="AV421" s="14" t="s">
        <v>83</v>
      </c>
      <c r="AW421" s="14" t="s">
        <v>33</v>
      </c>
      <c r="AX421" s="14" t="s">
        <v>72</v>
      </c>
      <c r="AY421" s="246" t="s">
        <v>132</v>
      </c>
    </row>
    <row r="422" s="14" customFormat="1">
      <c r="A422" s="14"/>
      <c r="B422" s="236"/>
      <c r="C422" s="237"/>
      <c r="D422" s="227" t="s">
        <v>143</v>
      </c>
      <c r="E422" s="238" t="s">
        <v>19</v>
      </c>
      <c r="F422" s="239" t="s">
        <v>753</v>
      </c>
      <c r="G422" s="237"/>
      <c r="H422" s="240">
        <v>1</v>
      </c>
      <c r="I422" s="241"/>
      <c r="J422" s="237"/>
      <c r="K422" s="237"/>
      <c r="L422" s="242"/>
      <c r="M422" s="243"/>
      <c r="N422" s="244"/>
      <c r="O422" s="244"/>
      <c r="P422" s="244"/>
      <c r="Q422" s="244"/>
      <c r="R422" s="244"/>
      <c r="S422" s="244"/>
      <c r="T422" s="245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46" t="s">
        <v>143</v>
      </c>
      <c r="AU422" s="246" t="s">
        <v>83</v>
      </c>
      <c r="AV422" s="14" t="s">
        <v>83</v>
      </c>
      <c r="AW422" s="14" t="s">
        <v>33</v>
      </c>
      <c r="AX422" s="14" t="s">
        <v>72</v>
      </c>
      <c r="AY422" s="246" t="s">
        <v>132</v>
      </c>
    </row>
    <row r="423" s="15" customFormat="1">
      <c r="A423" s="15"/>
      <c r="B423" s="247"/>
      <c r="C423" s="248"/>
      <c r="D423" s="227" t="s">
        <v>143</v>
      </c>
      <c r="E423" s="249" t="s">
        <v>19</v>
      </c>
      <c r="F423" s="250" t="s">
        <v>148</v>
      </c>
      <c r="G423" s="248"/>
      <c r="H423" s="251">
        <v>4</v>
      </c>
      <c r="I423" s="252"/>
      <c r="J423" s="248"/>
      <c r="K423" s="248"/>
      <c r="L423" s="253"/>
      <c r="M423" s="254"/>
      <c r="N423" s="255"/>
      <c r="O423" s="255"/>
      <c r="P423" s="255"/>
      <c r="Q423" s="255"/>
      <c r="R423" s="255"/>
      <c r="S423" s="255"/>
      <c r="T423" s="256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T423" s="257" t="s">
        <v>143</v>
      </c>
      <c r="AU423" s="257" t="s">
        <v>83</v>
      </c>
      <c r="AV423" s="15" t="s">
        <v>139</v>
      </c>
      <c r="AW423" s="15" t="s">
        <v>33</v>
      </c>
      <c r="AX423" s="15" t="s">
        <v>80</v>
      </c>
      <c r="AY423" s="257" t="s">
        <v>132</v>
      </c>
    </row>
    <row r="424" s="2" customFormat="1" ht="33" customHeight="1">
      <c r="A424" s="41"/>
      <c r="B424" s="42"/>
      <c r="C424" s="207" t="s">
        <v>754</v>
      </c>
      <c r="D424" s="207" t="s">
        <v>134</v>
      </c>
      <c r="E424" s="208" t="s">
        <v>755</v>
      </c>
      <c r="F424" s="209" t="s">
        <v>756</v>
      </c>
      <c r="G424" s="210" t="s">
        <v>200</v>
      </c>
      <c r="H424" s="211">
        <v>7</v>
      </c>
      <c r="I424" s="212"/>
      <c r="J424" s="213">
        <f>ROUND(I424*H424,2)</f>
        <v>0</v>
      </c>
      <c r="K424" s="209" t="s">
        <v>138</v>
      </c>
      <c r="L424" s="47"/>
      <c r="M424" s="214" t="s">
        <v>19</v>
      </c>
      <c r="N424" s="215" t="s">
        <v>43</v>
      </c>
      <c r="O424" s="87"/>
      <c r="P424" s="216">
        <f>O424*H424</f>
        <v>0</v>
      </c>
      <c r="Q424" s="216">
        <v>0</v>
      </c>
      <c r="R424" s="216">
        <f>Q424*H424</f>
        <v>0</v>
      </c>
      <c r="S424" s="216">
        <v>0.97999999999999998</v>
      </c>
      <c r="T424" s="217">
        <f>S424*H424</f>
        <v>6.8599999999999994</v>
      </c>
      <c r="U424" s="41"/>
      <c r="V424" s="41"/>
      <c r="W424" s="41"/>
      <c r="X424" s="41"/>
      <c r="Y424" s="41"/>
      <c r="Z424" s="41"/>
      <c r="AA424" s="41"/>
      <c r="AB424" s="41"/>
      <c r="AC424" s="41"/>
      <c r="AD424" s="41"/>
      <c r="AE424" s="41"/>
      <c r="AR424" s="218" t="s">
        <v>139</v>
      </c>
      <c r="AT424" s="218" t="s">
        <v>134</v>
      </c>
      <c r="AU424" s="218" t="s">
        <v>83</v>
      </c>
      <c r="AY424" s="20" t="s">
        <v>132</v>
      </c>
      <c r="BE424" s="219">
        <f>IF(N424="základní",J424,0)</f>
        <v>0</v>
      </c>
      <c r="BF424" s="219">
        <f>IF(N424="snížená",J424,0)</f>
        <v>0</v>
      </c>
      <c r="BG424" s="219">
        <f>IF(N424="zákl. přenesená",J424,0)</f>
        <v>0</v>
      </c>
      <c r="BH424" s="219">
        <f>IF(N424="sníž. přenesená",J424,0)</f>
        <v>0</v>
      </c>
      <c r="BI424" s="219">
        <f>IF(N424="nulová",J424,0)</f>
        <v>0</v>
      </c>
      <c r="BJ424" s="20" t="s">
        <v>80</v>
      </c>
      <c r="BK424" s="219">
        <f>ROUND(I424*H424,2)</f>
        <v>0</v>
      </c>
      <c r="BL424" s="20" t="s">
        <v>139</v>
      </c>
      <c r="BM424" s="218" t="s">
        <v>757</v>
      </c>
    </row>
    <row r="425" s="2" customFormat="1">
      <c r="A425" s="41"/>
      <c r="B425" s="42"/>
      <c r="C425" s="43"/>
      <c r="D425" s="220" t="s">
        <v>141</v>
      </c>
      <c r="E425" s="43"/>
      <c r="F425" s="221" t="s">
        <v>758</v>
      </c>
      <c r="G425" s="43"/>
      <c r="H425" s="43"/>
      <c r="I425" s="222"/>
      <c r="J425" s="43"/>
      <c r="K425" s="43"/>
      <c r="L425" s="47"/>
      <c r="M425" s="223"/>
      <c r="N425" s="224"/>
      <c r="O425" s="87"/>
      <c r="P425" s="87"/>
      <c r="Q425" s="87"/>
      <c r="R425" s="87"/>
      <c r="S425" s="87"/>
      <c r="T425" s="88"/>
      <c r="U425" s="41"/>
      <c r="V425" s="41"/>
      <c r="W425" s="41"/>
      <c r="X425" s="41"/>
      <c r="Y425" s="41"/>
      <c r="Z425" s="41"/>
      <c r="AA425" s="41"/>
      <c r="AB425" s="41"/>
      <c r="AC425" s="41"/>
      <c r="AD425" s="41"/>
      <c r="AE425" s="41"/>
      <c r="AT425" s="20" t="s">
        <v>141</v>
      </c>
      <c r="AU425" s="20" t="s">
        <v>83</v>
      </c>
    </row>
    <row r="426" s="14" customFormat="1">
      <c r="A426" s="14"/>
      <c r="B426" s="236"/>
      <c r="C426" s="237"/>
      <c r="D426" s="227" t="s">
        <v>143</v>
      </c>
      <c r="E426" s="238" t="s">
        <v>19</v>
      </c>
      <c r="F426" s="239" t="s">
        <v>759</v>
      </c>
      <c r="G426" s="237"/>
      <c r="H426" s="240">
        <v>4.5</v>
      </c>
      <c r="I426" s="241"/>
      <c r="J426" s="237"/>
      <c r="K426" s="237"/>
      <c r="L426" s="242"/>
      <c r="M426" s="243"/>
      <c r="N426" s="244"/>
      <c r="O426" s="244"/>
      <c r="P426" s="244"/>
      <c r="Q426" s="244"/>
      <c r="R426" s="244"/>
      <c r="S426" s="244"/>
      <c r="T426" s="245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46" t="s">
        <v>143</v>
      </c>
      <c r="AU426" s="246" t="s">
        <v>83</v>
      </c>
      <c r="AV426" s="14" t="s">
        <v>83</v>
      </c>
      <c r="AW426" s="14" t="s">
        <v>33</v>
      </c>
      <c r="AX426" s="14" t="s">
        <v>72</v>
      </c>
      <c r="AY426" s="246" t="s">
        <v>132</v>
      </c>
    </row>
    <row r="427" s="14" customFormat="1">
      <c r="A427" s="14"/>
      <c r="B427" s="236"/>
      <c r="C427" s="237"/>
      <c r="D427" s="227" t="s">
        <v>143</v>
      </c>
      <c r="E427" s="238" t="s">
        <v>19</v>
      </c>
      <c r="F427" s="239" t="s">
        <v>760</v>
      </c>
      <c r="G427" s="237"/>
      <c r="H427" s="240">
        <v>2.5</v>
      </c>
      <c r="I427" s="241"/>
      <c r="J427" s="237"/>
      <c r="K427" s="237"/>
      <c r="L427" s="242"/>
      <c r="M427" s="243"/>
      <c r="N427" s="244"/>
      <c r="O427" s="244"/>
      <c r="P427" s="244"/>
      <c r="Q427" s="244"/>
      <c r="R427" s="244"/>
      <c r="S427" s="244"/>
      <c r="T427" s="245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46" t="s">
        <v>143</v>
      </c>
      <c r="AU427" s="246" t="s">
        <v>83</v>
      </c>
      <c r="AV427" s="14" t="s">
        <v>83</v>
      </c>
      <c r="AW427" s="14" t="s">
        <v>33</v>
      </c>
      <c r="AX427" s="14" t="s">
        <v>72</v>
      </c>
      <c r="AY427" s="246" t="s">
        <v>132</v>
      </c>
    </row>
    <row r="428" s="15" customFormat="1">
      <c r="A428" s="15"/>
      <c r="B428" s="247"/>
      <c r="C428" s="248"/>
      <c r="D428" s="227" t="s">
        <v>143</v>
      </c>
      <c r="E428" s="249" t="s">
        <v>19</v>
      </c>
      <c r="F428" s="250" t="s">
        <v>148</v>
      </c>
      <c r="G428" s="248"/>
      <c r="H428" s="251">
        <v>7</v>
      </c>
      <c r="I428" s="252"/>
      <c r="J428" s="248"/>
      <c r="K428" s="248"/>
      <c r="L428" s="253"/>
      <c r="M428" s="254"/>
      <c r="N428" s="255"/>
      <c r="O428" s="255"/>
      <c r="P428" s="255"/>
      <c r="Q428" s="255"/>
      <c r="R428" s="255"/>
      <c r="S428" s="255"/>
      <c r="T428" s="256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15"/>
      <c r="AT428" s="257" t="s">
        <v>143</v>
      </c>
      <c r="AU428" s="257" t="s">
        <v>83</v>
      </c>
      <c r="AV428" s="15" t="s">
        <v>139</v>
      </c>
      <c r="AW428" s="15" t="s">
        <v>33</v>
      </c>
      <c r="AX428" s="15" t="s">
        <v>80</v>
      </c>
      <c r="AY428" s="257" t="s">
        <v>132</v>
      </c>
    </row>
    <row r="429" s="2" customFormat="1" ht="24.15" customHeight="1">
      <c r="A429" s="41"/>
      <c r="B429" s="42"/>
      <c r="C429" s="207" t="s">
        <v>761</v>
      </c>
      <c r="D429" s="207" t="s">
        <v>134</v>
      </c>
      <c r="E429" s="208" t="s">
        <v>762</v>
      </c>
      <c r="F429" s="209" t="s">
        <v>763</v>
      </c>
      <c r="G429" s="210" t="s">
        <v>469</v>
      </c>
      <c r="H429" s="211">
        <v>9.5</v>
      </c>
      <c r="I429" s="212"/>
      <c r="J429" s="213">
        <f>ROUND(I429*H429,2)</f>
        <v>0</v>
      </c>
      <c r="K429" s="209" t="s">
        <v>138</v>
      </c>
      <c r="L429" s="47"/>
      <c r="M429" s="214" t="s">
        <v>19</v>
      </c>
      <c r="N429" s="215" t="s">
        <v>43</v>
      </c>
      <c r="O429" s="87"/>
      <c r="P429" s="216">
        <f>O429*H429</f>
        <v>0</v>
      </c>
      <c r="Q429" s="216">
        <v>0</v>
      </c>
      <c r="R429" s="216">
        <f>Q429*H429</f>
        <v>0</v>
      </c>
      <c r="S429" s="216">
        <v>2.3999999999999999</v>
      </c>
      <c r="T429" s="217">
        <f>S429*H429</f>
        <v>22.800000000000001</v>
      </c>
      <c r="U429" s="41"/>
      <c r="V429" s="41"/>
      <c r="W429" s="41"/>
      <c r="X429" s="41"/>
      <c r="Y429" s="41"/>
      <c r="Z429" s="41"/>
      <c r="AA429" s="41"/>
      <c r="AB429" s="41"/>
      <c r="AC429" s="41"/>
      <c r="AD429" s="41"/>
      <c r="AE429" s="41"/>
      <c r="AR429" s="218" t="s">
        <v>139</v>
      </c>
      <c r="AT429" s="218" t="s">
        <v>134</v>
      </c>
      <c r="AU429" s="218" t="s">
        <v>83</v>
      </c>
      <c r="AY429" s="20" t="s">
        <v>132</v>
      </c>
      <c r="BE429" s="219">
        <f>IF(N429="základní",J429,0)</f>
        <v>0</v>
      </c>
      <c r="BF429" s="219">
        <f>IF(N429="snížená",J429,0)</f>
        <v>0</v>
      </c>
      <c r="BG429" s="219">
        <f>IF(N429="zákl. přenesená",J429,0)</f>
        <v>0</v>
      </c>
      <c r="BH429" s="219">
        <f>IF(N429="sníž. přenesená",J429,0)</f>
        <v>0</v>
      </c>
      <c r="BI429" s="219">
        <f>IF(N429="nulová",J429,0)</f>
        <v>0</v>
      </c>
      <c r="BJ429" s="20" t="s">
        <v>80</v>
      </c>
      <c r="BK429" s="219">
        <f>ROUND(I429*H429,2)</f>
        <v>0</v>
      </c>
      <c r="BL429" s="20" t="s">
        <v>139</v>
      </c>
      <c r="BM429" s="218" t="s">
        <v>764</v>
      </c>
    </row>
    <row r="430" s="2" customFormat="1">
      <c r="A430" s="41"/>
      <c r="B430" s="42"/>
      <c r="C430" s="43"/>
      <c r="D430" s="220" t="s">
        <v>141</v>
      </c>
      <c r="E430" s="43"/>
      <c r="F430" s="221" t="s">
        <v>765</v>
      </c>
      <c r="G430" s="43"/>
      <c r="H430" s="43"/>
      <c r="I430" s="222"/>
      <c r="J430" s="43"/>
      <c r="K430" s="43"/>
      <c r="L430" s="47"/>
      <c r="M430" s="223"/>
      <c r="N430" s="224"/>
      <c r="O430" s="87"/>
      <c r="P430" s="87"/>
      <c r="Q430" s="87"/>
      <c r="R430" s="87"/>
      <c r="S430" s="87"/>
      <c r="T430" s="88"/>
      <c r="U430" s="41"/>
      <c r="V430" s="41"/>
      <c r="W430" s="41"/>
      <c r="X430" s="41"/>
      <c r="Y430" s="41"/>
      <c r="Z430" s="41"/>
      <c r="AA430" s="41"/>
      <c r="AB430" s="41"/>
      <c r="AC430" s="41"/>
      <c r="AD430" s="41"/>
      <c r="AE430" s="41"/>
      <c r="AT430" s="20" t="s">
        <v>141</v>
      </c>
      <c r="AU430" s="20" t="s">
        <v>83</v>
      </c>
    </row>
    <row r="431" s="14" customFormat="1">
      <c r="A431" s="14"/>
      <c r="B431" s="236"/>
      <c r="C431" s="237"/>
      <c r="D431" s="227" t="s">
        <v>143</v>
      </c>
      <c r="E431" s="238" t="s">
        <v>19</v>
      </c>
      <c r="F431" s="239" t="s">
        <v>766</v>
      </c>
      <c r="G431" s="237"/>
      <c r="H431" s="240">
        <v>5</v>
      </c>
      <c r="I431" s="241"/>
      <c r="J431" s="237"/>
      <c r="K431" s="237"/>
      <c r="L431" s="242"/>
      <c r="M431" s="243"/>
      <c r="N431" s="244"/>
      <c r="O431" s="244"/>
      <c r="P431" s="244"/>
      <c r="Q431" s="244"/>
      <c r="R431" s="244"/>
      <c r="S431" s="244"/>
      <c r="T431" s="245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46" t="s">
        <v>143</v>
      </c>
      <c r="AU431" s="246" t="s">
        <v>83</v>
      </c>
      <c r="AV431" s="14" t="s">
        <v>83</v>
      </c>
      <c r="AW431" s="14" t="s">
        <v>33</v>
      </c>
      <c r="AX431" s="14" t="s">
        <v>72</v>
      </c>
      <c r="AY431" s="246" t="s">
        <v>132</v>
      </c>
    </row>
    <row r="432" s="14" customFormat="1">
      <c r="A432" s="14"/>
      <c r="B432" s="236"/>
      <c r="C432" s="237"/>
      <c r="D432" s="227" t="s">
        <v>143</v>
      </c>
      <c r="E432" s="238" t="s">
        <v>19</v>
      </c>
      <c r="F432" s="239" t="s">
        <v>767</v>
      </c>
      <c r="G432" s="237"/>
      <c r="H432" s="240">
        <v>4.5</v>
      </c>
      <c r="I432" s="241"/>
      <c r="J432" s="237"/>
      <c r="K432" s="237"/>
      <c r="L432" s="242"/>
      <c r="M432" s="243"/>
      <c r="N432" s="244"/>
      <c r="O432" s="244"/>
      <c r="P432" s="244"/>
      <c r="Q432" s="244"/>
      <c r="R432" s="244"/>
      <c r="S432" s="244"/>
      <c r="T432" s="245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46" t="s">
        <v>143</v>
      </c>
      <c r="AU432" s="246" t="s">
        <v>83</v>
      </c>
      <c r="AV432" s="14" t="s">
        <v>83</v>
      </c>
      <c r="AW432" s="14" t="s">
        <v>33</v>
      </c>
      <c r="AX432" s="14" t="s">
        <v>72</v>
      </c>
      <c r="AY432" s="246" t="s">
        <v>132</v>
      </c>
    </row>
    <row r="433" s="15" customFormat="1">
      <c r="A433" s="15"/>
      <c r="B433" s="247"/>
      <c r="C433" s="248"/>
      <c r="D433" s="227" t="s">
        <v>143</v>
      </c>
      <c r="E433" s="249" t="s">
        <v>19</v>
      </c>
      <c r="F433" s="250" t="s">
        <v>148</v>
      </c>
      <c r="G433" s="248"/>
      <c r="H433" s="251">
        <v>9.5</v>
      </c>
      <c r="I433" s="252"/>
      <c r="J433" s="248"/>
      <c r="K433" s="248"/>
      <c r="L433" s="253"/>
      <c r="M433" s="254"/>
      <c r="N433" s="255"/>
      <c r="O433" s="255"/>
      <c r="P433" s="255"/>
      <c r="Q433" s="255"/>
      <c r="R433" s="255"/>
      <c r="S433" s="255"/>
      <c r="T433" s="256"/>
      <c r="U433" s="15"/>
      <c r="V433" s="15"/>
      <c r="W433" s="15"/>
      <c r="X433" s="15"/>
      <c r="Y433" s="15"/>
      <c r="Z433" s="15"/>
      <c r="AA433" s="15"/>
      <c r="AB433" s="15"/>
      <c r="AC433" s="15"/>
      <c r="AD433" s="15"/>
      <c r="AE433" s="15"/>
      <c r="AT433" s="257" t="s">
        <v>143</v>
      </c>
      <c r="AU433" s="257" t="s">
        <v>83</v>
      </c>
      <c r="AV433" s="15" t="s">
        <v>139</v>
      </c>
      <c r="AW433" s="15" t="s">
        <v>33</v>
      </c>
      <c r="AX433" s="15" t="s">
        <v>80</v>
      </c>
      <c r="AY433" s="257" t="s">
        <v>132</v>
      </c>
    </row>
    <row r="434" s="12" customFormat="1" ht="22.8" customHeight="1">
      <c r="A434" s="12"/>
      <c r="B434" s="191"/>
      <c r="C434" s="192"/>
      <c r="D434" s="193" t="s">
        <v>71</v>
      </c>
      <c r="E434" s="205" t="s">
        <v>376</v>
      </c>
      <c r="F434" s="205" t="s">
        <v>377</v>
      </c>
      <c r="G434" s="192"/>
      <c r="H434" s="192"/>
      <c r="I434" s="195"/>
      <c r="J434" s="206">
        <f>BK434</f>
        <v>0</v>
      </c>
      <c r="K434" s="192"/>
      <c r="L434" s="197"/>
      <c r="M434" s="198"/>
      <c r="N434" s="199"/>
      <c r="O434" s="199"/>
      <c r="P434" s="200">
        <f>SUM(P435:P478)</f>
        <v>0</v>
      </c>
      <c r="Q434" s="199"/>
      <c r="R434" s="200">
        <f>SUM(R435:R478)</f>
        <v>0</v>
      </c>
      <c r="S434" s="199"/>
      <c r="T434" s="201">
        <f>SUM(T435:T478)</f>
        <v>0</v>
      </c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R434" s="202" t="s">
        <v>80</v>
      </c>
      <c r="AT434" s="203" t="s">
        <v>71</v>
      </c>
      <c r="AU434" s="203" t="s">
        <v>80</v>
      </c>
      <c r="AY434" s="202" t="s">
        <v>132</v>
      </c>
      <c r="BK434" s="204">
        <f>SUM(BK435:BK478)</f>
        <v>0</v>
      </c>
    </row>
    <row r="435" s="2" customFormat="1" ht="24.15" customHeight="1">
      <c r="A435" s="41"/>
      <c r="B435" s="42"/>
      <c r="C435" s="207" t="s">
        <v>768</v>
      </c>
      <c r="D435" s="207" t="s">
        <v>134</v>
      </c>
      <c r="E435" s="208" t="s">
        <v>379</v>
      </c>
      <c r="F435" s="209" t="s">
        <v>380</v>
      </c>
      <c r="G435" s="210" t="s">
        <v>381</v>
      </c>
      <c r="H435" s="211">
        <v>151</v>
      </c>
      <c r="I435" s="212"/>
      <c r="J435" s="213">
        <f>ROUND(I435*H435,2)</f>
        <v>0</v>
      </c>
      <c r="K435" s="209" t="s">
        <v>138</v>
      </c>
      <c r="L435" s="47"/>
      <c r="M435" s="214" t="s">
        <v>19</v>
      </c>
      <c r="N435" s="215" t="s">
        <v>43</v>
      </c>
      <c r="O435" s="87"/>
      <c r="P435" s="216">
        <f>O435*H435</f>
        <v>0</v>
      </c>
      <c r="Q435" s="216">
        <v>0</v>
      </c>
      <c r="R435" s="216">
        <f>Q435*H435</f>
        <v>0</v>
      </c>
      <c r="S435" s="216">
        <v>0</v>
      </c>
      <c r="T435" s="217">
        <f>S435*H435</f>
        <v>0</v>
      </c>
      <c r="U435" s="41"/>
      <c r="V435" s="41"/>
      <c r="W435" s="41"/>
      <c r="X435" s="41"/>
      <c r="Y435" s="41"/>
      <c r="Z435" s="41"/>
      <c r="AA435" s="41"/>
      <c r="AB435" s="41"/>
      <c r="AC435" s="41"/>
      <c r="AD435" s="41"/>
      <c r="AE435" s="41"/>
      <c r="AR435" s="218" t="s">
        <v>139</v>
      </c>
      <c r="AT435" s="218" t="s">
        <v>134</v>
      </c>
      <c r="AU435" s="218" t="s">
        <v>83</v>
      </c>
      <c r="AY435" s="20" t="s">
        <v>132</v>
      </c>
      <c r="BE435" s="219">
        <f>IF(N435="základní",J435,0)</f>
        <v>0</v>
      </c>
      <c r="BF435" s="219">
        <f>IF(N435="snížená",J435,0)</f>
        <v>0</v>
      </c>
      <c r="BG435" s="219">
        <f>IF(N435="zákl. přenesená",J435,0)</f>
        <v>0</v>
      </c>
      <c r="BH435" s="219">
        <f>IF(N435="sníž. přenesená",J435,0)</f>
        <v>0</v>
      </c>
      <c r="BI435" s="219">
        <f>IF(N435="nulová",J435,0)</f>
        <v>0</v>
      </c>
      <c r="BJ435" s="20" t="s">
        <v>80</v>
      </c>
      <c r="BK435" s="219">
        <f>ROUND(I435*H435,2)</f>
        <v>0</v>
      </c>
      <c r="BL435" s="20" t="s">
        <v>139</v>
      </c>
      <c r="BM435" s="218" t="s">
        <v>382</v>
      </c>
    </row>
    <row r="436" s="2" customFormat="1">
      <c r="A436" s="41"/>
      <c r="B436" s="42"/>
      <c r="C436" s="43"/>
      <c r="D436" s="220" t="s">
        <v>141</v>
      </c>
      <c r="E436" s="43"/>
      <c r="F436" s="221" t="s">
        <v>383</v>
      </c>
      <c r="G436" s="43"/>
      <c r="H436" s="43"/>
      <c r="I436" s="222"/>
      <c r="J436" s="43"/>
      <c r="K436" s="43"/>
      <c r="L436" s="47"/>
      <c r="M436" s="223"/>
      <c r="N436" s="224"/>
      <c r="O436" s="87"/>
      <c r="P436" s="87"/>
      <c r="Q436" s="87"/>
      <c r="R436" s="87"/>
      <c r="S436" s="87"/>
      <c r="T436" s="88"/>
      <c r="U436" s="41"/>
      <c r="V436" s="41"/>
      <c r="W436" s="41"/>
      <c r="X436" s="41"/>
      <c r="Y436" s="41"/>
      <c r="Z436" s="41"/>
      <c r="AA436" s="41"/>
      <c r="AB436" s="41"/>
      <c r="AC436" s="41"/>
      <c r="AD436" s="41"/>
      <c r="AE436" s="41"/>
      <c r="AT436" s="20" t="s">
        <v>141</v>
      </c>
      <c r="AU436" s="20" t="s">
        <v>83</v>
      </c>
    </row>
    <row r="437" s="14" customFormat="1">
      <c r="A437" s="14"/>
      <c r="B437" s="236"/>
      <c r="C437" s="237"/>
      <c r="D437" s="227" t="s">
        <v>143</v>
      </c>
      <c r="E437" s="238" t="s">
        <v>19</v>
      </c>
      <c r="F437" s="239" t="s">
        <v>769</v>
      </c>
      <c r="G437" s="237"/>
      <c r="H437" s="240">
        <v>40.299999999999997</v>
      </c>
      <c r="I437" s="241"/>
      <c r="J437" s="237"/>
      <c r="K437" s="237"/>
      <c r="L437" s="242"/>
      <c r="M437" s="243"/>
      <c r="N437" s="244"/>
      <c r="O437" s="244"/>
      <c r="P437" s="244"/>
      <c r="Q437" s="244"/>
      <c r="R437" s="244"/>
      <c r="S437" s="244"/>
      <c r="T437" s="245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46" t="s">
        <v>143</v>
      </c>
      <c r="AU437" s="246" t="s">
        <v>83</v>
      </c>
      <c r="AV437" s="14" t="s">
        <v>83</v>
      </c>
      <c r="AW437" s="14" t="s">
        <v>33</v>
      </c>
      <c r="AX437" s="14" t="s">
        <v>72</v>
      </c>
      <c r="AY437" s="246" t="s">
        <v>132</v>
      </c>
    </row>
    <row r="438" s="14" customFormat="1">
      <c r="A438" s="14"/>
      <c r="B438" s="236"/>
      <c r="C438" s="237"/>
      <c r="D438" s="227" t="s">
        <v>143</v>
      </c>
      <c r="E438" s="238" t="s">
        <v>19</v>
      </c>
      <c r="F438" s="239" t="s">
        <v>770</v>
      </c>
      <c r="G438" s="237"/>
      <c r="H438" s="240">
        <v>105.40000000000001</v>
      </c>
      <c r="I438" s="241"/>
      <c r="J438" s="237"/>
      <c r="K438" s="237"/>
      <c r="L438" s="242"/>
      <c r="M438" s="243"/>
      <c r="N438" s="244"/>
      <c r="O438" s="244"/>
      <c r="P438" s="244"/>
      <c r="Q438" s="244"/>
      <c r="R438" s="244"/>
      <c r="S438" s="244"/>
      <c r="T438" s="245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46" t="s">
        <v>143</v>
      </c>
      <c r="AU438" s="246" t="s">
        <v>83</v>
      </c>
      <c r="AV438" s="14" t="s">
        <v>83</v>
      </c>
      <c r="AW438" s="14" t="s">
        <v>33</v>
      </c>
      <c r="AX438" s="14" t="s">
        <v>72</v>
      </c>
      <c r="AY438" s="246" t="s">
        <v>132</v>
      </c>
    </row>
    <row r="439" s="14" customFormat="1">
      <c r="A439" s="14"/>
      <c r="B439" s="236"/>
      <c r="C439" s="237"/>
      <c r="D439" s="227" t="s">
        <v>143</v>
      </c>
      <c r="E439" s="238" t="s">
        <v>19</v>
      </c>
      <c r="F439" s="239" t="s">
        <v>771</v>
      </c>
      <c r="G439" s="237"/>
      <c r="H439" s="240">
        <v>5.2999999999999998</v>
      </c>
      <c r="I439" s="241"/>
      <c r="J439" s="237"/>
      <c r="K439" s="237"/>
      <c r="L439" s="242"/>
      <c r="M439" s="243"/>
      <c r="N439" s="244"/>
      <c r="O439" s="244"/>
      <c r="P439" s="244"/>
      <c r="Q439" s="244"/>
      <c r="R439" s="244"/>
      <c r="S439" s="244"/>
      <c r="T439" s="245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46" t="s">
        <v>143</v>
      </c>
      <c r="AU439" s="246" t="s">
        <v>83</v>
      </c>
      <c r="AV439" s="14" t="s">
        <v>83</v>
      </c>
      <c r="AW439" s="14" t="s">
        <v>33</v>
      </c>
      <c r="AX439" s="14" t="s">
        <v>72</v>
      </c>
      <c r="AY439" s="246" t="s">
        <v>132</v>
      </c>
    </row>
    <row r="440" s="15" customFormat="1">
      <c r="A440" s="15"/>
      <c r="B440" s="247"/>
      <c r="C440" s="248"/>
      <c r="D440" s="227" t="s">
        <v>143</v>
      </c>
      <c r="E440" s="249" t="s">
        <v>19</v>
      </c>
      <c r="F440" s="250" t="s">
        <v>148</v>
      </c>
      <c r="G440" s="248"/>
      <c r="H440" s="251">
        <v>151</v>
      </c>
      <c r="I440" s="252"/>
      <c r="J440" s="248"/>
      <c r="K440" s="248"/>
      <c r="L440" s="253"/>
      <c r="M440" s="254"/>
      <c r="N440" s="255"/>
      <c r="O440" s="255"/>
      <c r="P440" s="255"/>
      <c r="Q440" s="255"/>
      <c r="R440" s="255"/>
      <c r="S440" s="255"/>
      <c r="T440" s="256"/>
      <c r="U440" s="15"/>
      <c r="V440" s="15"/>
      <c r="W440" s="15"/>
      <c r="X440" s="15"/>
      <c r="Y440" s="15"/>
      <c r="Z440" s="15"/>
      <c r="AA440" s="15"/>
      <c r="AB440" s="15"/>
      <c r="AC440" s="15"/>
      <c r="AD440" s="15"/>
      <c r="AE440" s="15"/>
      <c r="AT440" s="257" t="s">
        <v>143</v>
      </c>
      <c r="AU440" s="257" t="s">
        <v>83</v>
      </c>
      <c r="AV440" s="15" t="s">
        <v>139</v>
      </c>
      <c r="AW440" s="15" t="s">
        <v>33</v>
      </c>
      <c r="AX440" s="15" t="s">
        <v>80</v>
      </c>
      <c r="AY440" s="257" t="s">
        <v>132</v>
      </c>
    </row>
    <row r="441" s="2" customFormat="1" ht="24.15" customHeight="1">
      <c r="A441" s="41"/>
      <c r="B441" s="42"/>
      <c r="C441" s="207" t="s">
        <v>772</v>
      </c>
      <c r="D441" s="207" t="s">
        <v>134</v>
      </c>
      <c r="E441" s="208" t="s">
        <v>388</v>
      </c>
      <c r="F441" s="209" t="s">
        <v>389</v>
      </c>
      <c r="G441" s="210" t="s">
        <v>381</v>
      </c>
      <c r="H441" s="211">
        <v>2120.1999999999998</v>
      </c>
      <c r="I441" s="212"/>
      <c r="J441" s="213">
        <f>ROUND(I441*H441,2)</f>
        <v>0</v>
      </c>
      <c r="K441" s="209" t="s">
        <v>138</v>
      </c>
      <c r="L441" s="47"/>
      <c r="M441" s="214" t="s">
        <v>19</v>
      </c>
      <c r="N441" s="215" t="s">
        <v>43</v>
      </c>
      <c r="O441" s="87"/>
      <c r="P441" s="216">
        <f>O441*H441</f>
        <v>0</v>
      </c>
      <c r="Q441" s="216">
        <v>0</v>
      </c>
      <c r="R441" s="216">
        <f>Q441*H441</f>
        <v>0</v>
      </c>
      <c r="S441" s="216">
        <v>0</v>
      </c>
      <c r="T441" s="217">
        <f>S441*H441</f>
        <v>0</v>
      </c>
      <c r="U441" s="41"/>
      <c r="V441" s="41"/>
      <c r="W441" s="41"/>
      <c r="X441" s="41"/>
      <c r="Y441" s="41"/>
      <c r="Z441" s="41"/>
      <c r="AA441" s="41"/>
      <c r="AB441" s="41"/>
      <c r="AC441" s="41"/>
      <c r="AD441" s="41"/>
      <c r="AE441" s="41"/>
      <c r="AR441" s="218" t="s">
        <v>139</v>
      </c>
      <c r="AT441" s="218" t="s">
        <v>134</v>
      </c>
      <c r="AU441" s="218" t="s">
        <v>83</v>
      </c>
      <c r="AY441" s="20" t="s">
        <v>132</v>
      </c>
      <c r="BE441" s="219">
        <f>IF(N441="základní",J441,0)</f>
        <v>0</v>
      </c>
      <c r="BF441" s="219">
        <f>IF(N441="snížená",J441,0)</f>
        <v>0</v>
      </c>
      <c r="BG441" s="219">
        <f>IF(N441="zákl. přenesená",J441,0)</f>
        <v>0</v>
      </c>
      <c r="BH441" s="219">
        <f>IF(N441="sníž. přenesená",J441,0)</f>
        <v>0</v>
      </c>
      <c r="BI441" s="219">
        <f>IF(N441="nulová",J441,0)</f>
        <v>0</v>
      </c>
      <c r="BJ441" s="20" t="s">
        <v>80</v>
      </c>
      <c r="BK441" s="219">
        <f>ROUND(I441*H441,2)</f>
        <v>0</v>
      </c>
      <c r="BL441" s="20" t="s">
        <v>139</v>
      </c>
      <c r="BM441" s="218" t="s">
        <v>390</v>
      </c>
    </row>
    <row r="442" s="2" customFormat="1">
      <c r="A442" s="41"/>
      <c r="B442" s="42"/>
      <c r="C442" s="43"/>
      <c r="D442" s="220" t="s">
        <v>141</v>
      </c>
      <c r="E442" s="43"/>
      <c r="F442" s="221" t="s">
        <v>391</v>
      </c>
      <c r="G442" s="43"/>
      <c r="H442" s="43"/>
      <c r="I442" s="222"/>
      <c r="J442" s="43"/>
      <c r="K442" s="43"/>
      <c r="L442" s="47"/>
      <c r="M442" s="223"/>
      <c r="N442" s="224"/>
      <c r="O442" s="87"/>
      <c r="P442" s="87"/>
      <c r="Q442" s="87"/>
      <c r="R442" s="87"/>
      <c r="S442" s="87"/>
      <c r="T442" s="88"/>
      <c r="U442" s="41"/>
      <c r="V442" s="41"/>
      <c r="W442" s="41"/>
      <c r="X442" s="41"/>
      <c r="Y442" s="41"/>
      <c r="Z442" s="41"/>
      <c r="AA442" s="41"/>
      <c r="AB442" s="41"/>
      <c r="AC442" s="41"/>
      <c r="AD442" s="41"/>
      <c r="AE442" s="41"/>
      <c r="AT442" s="20" t="s">
        <v>141</v>
      </c>
      <c r="AU442" s="20" t="s">
        <v>83</v>
      </c>
    </row>
    <row r="443" s="13" customFormat="1">
      <c r="A443" s="13"/>
      <c r="B443" s="225"/>
      <c r="C443" s="226"/>
      <c r="D443" s="227" t="s">
        <v>143</v>
      </c>
      <c r="E443" s="228" t="s">
        <v>19</v>
      </c>
      <c r="F443" s="229" t="s">
        <v>392</v>
      </c>
      <c r="G443" s="226"/>
      <c r="H443" s="228" t="s">
        <v>19</v>
      </c>
      <c r="I443" s="230"/>
      <c r="J443" s="226"/>
      <c r="K443" s="226"/>
      <c r="L443" s="231"/>
      <c r="M443" s="232"/>
      <c r="N443" s="233"/>
      <c r="O443" s="233"/>
      <c r="P443" s="233"/>
      <c r="Q443" s="233"/>
      <c r="R443" s="233"/>
      <c r="S443" s="233"/>
      <c r="T443" s="234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35" t="s">
        <v>143</v>
      </c>
      <c r="AU443" s="235" t="s">
        <v>83</v>
      </c>
      <c r="AV443" s="13" t="s">
        <v>80</v>
      </c>
      <c r="AW443" s="13" t="s">
        <v>33</v>
      </c>
      <c r="AX443" s="13" t="s">
        <v>72</v>
      </c>
      <c r="AY443" s="235" t="s">
        <v>132</v>
      </c>
    </row>
    <row r="444" s="14" customFormat="1">
      <c r="A444" s="14"/>
      <c r="B444" s="236"/>
      <c r="C444" s="237"/>
      <c r="D444" s="227" t="s">
        <v>143</v>
      </c>
      <c r="E444" s="238" t="s">
        <v>19</v>
      </c>
      <c r="F444" s="239" t="s">
        <v>773</v>
      </c>
      <c r="G444" s="237"/>
      <c r="H444" s="240">
        <v>28.5</v>
      </c>
      <c r="I444" s="241"/>
      <c r="J444" s="237"/>
      <c r="K444" s="237"/>
      <c r="L444" s="242"/>
      <c r="M444" s="243"/>
      <c r="N444" s="244"/>
      <c r="O444" s="244"/>
      <c r="P444" s="244"/>
      <c r="Q444" s="244"/>
      <c r="R444" s="244"/>
      <c r="S444" s="244"/>
      <c r="T444" s="245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46" t="s">
        <v>143</v>
      </c>
      <c r="AU444" s="246" t="s">
        <v>83</v>
      </c>
      <c r="AV444" s="14" t="s">
        <v>83</v>
      </c>
      <c r="AW444" s="14" t="s">
        <v>33</v>
      </c>
      <c r="AX444" s="14" t="s">
        <v>72</v>
      </c>
      <c r="AY444" s="246" t="s">
        <v>132</v>
      </c>
    </row>
    <row r="445" s="13" customFormat="1">
      <c r="A445" s="13"/>
      <c r="B445" s="225"/>
      <c r="C445" s="226"/>
      <c r="D445" s="227" t="s">
        <v>143</v>
      </c>
      <c r="E445" s="228" t="s">
        <v>19</v>
      </c>
      <c r="F445" s="229" t="s">
        <v>394</v>
      </c>
      <c r="G445" s="226"/>
      <c r="H445" s="228" t="s">
        <v>19</v>
      </c>
      <c r="I445" s="230"/>
      <c r="J445" s="226"/>
      <c r="K445" s="226"/>
      <c r="L445" s="231"/>
      <c r="M445" s="232"/>
      <c r="N445" s="233"/>
      <c r="O445" s="233"/>
      <c r="P445" s="233"/>
      <c r="Q445" s="233"/>
      <c r="R445" s="233"/>
      <c r="S445" s="233"/>
      <c r="T445" s="234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35" t="s">
        <v>143</v>
      </c>
      <c r="AU445" s="235" t="s">
        <v>83</v>
      </c>
      <c r="AV445" s="13" t="s">
        <v>80</v>
      </c>
      <c r="AW445" s="13" t="s">
        <v>33</v>
      </c>
      <c r="AX445" s="13" t="s">
        <v>72</v>
      </c>
      <c r="AY445" s="235" t="s">
        <v>132</v>
      </c>
    </row>
    <row r="446" s="14" customFormat="1">
      <c r="A446" s="14"/>
      <c r="B446" s="236"/>
      <c r="C446" s="237"/>
      <c r="D446" s="227" t="s">
        <v>143</v>
      </c>
      <c r="E446" s="238" t="s">
        <v>19</v>
      </c>
      <c r="F446" s="239" t="s">
        <v>774</v>
      </c>
      <c r="G446" s="237"/>
      <c r="H446" s="240">
        <v>431.19999999999999</v>
      </c>
      <c r="I446" s="241"/>
      <c r="J446" s="237"/>
      <c r="K446" s="237"/>
      <c r="L446" s="242"/>
      <c r="M446" s="243"/>
      <c r="N446" s="244"/>
      <c r="O446" s="244"/>
      <c r="P446" s="244"/>
      <c r="Q446" s="244"/>
      <c r="R446" s="244"/>
      <c r="S446" s="244"/>
      <c r="T446" s="245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46" t="s">
        <v>143</v>
      </c>
      <c r="AU446" s="246" t="s">
        <v>83</v>
      </c>
      <c r="AV446" s="14" t="s">
        <v>83</v>
      </c>
      <c r="AW446" s="14" t="s">
        <v>33</v>
      </c>
      <c r="AX446" s="14" t="s">
        <v>72</v>
      </c>
      <c r="AY446" s="246" t="s">
        <v>132</v>
      </c>
    </row>
    <row r="447" s="13" customFormat="1">
      <c r="A447" s="13"/>
      <c r="B447" s="225"/>
      <c r="C447" s="226"/>
      <c r="D447" s="227" t="s">
        <v>143</v>
      </c>
      <c r="E447" s="228" t="s">
        <v>19</v>
      </c>
      <c r="F447" s="229" t="s">
        <v>396</v>
      </c>
      <c r="G447" s="226"/>
      <c r="H447" s="228" t="s">
        <v>19</v>
      </c>
      <c r="I447" s="230"/>
      <c r="J447" s="226"/>
      <c r="K447" s="226"/>
      <c r="L447" s="231"/>
      <c r="M447" s="232"/>
      <c r="N447" s="233"/>
      <c r="O447" s="233"/>
      <c r="P447" s="233"/>
      <c r="Q447" s="233"/>
      <c r="R447" s="233"/>
      <c r="S447" s="233"/>
      <c r="T447" s="234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35" t="s">
        <v>143</v>
      </c>
      <c r="AU447" s="235" t="s">
        <v>83</v>
      </c>
      <c r="AV447" s="13" t="s">
        <v>80</v>
      </c>
      <c r="AW447" s="13" t="s">
        <v>33</v>
      </c>
      <c r="AX447" s="13" t="s">
        <v>72</v>
      </c>
      <c r="AY447" s="235" t="s">
        <v>132</v>
      </c>
    </row>
    <row r="448" s="14" customFormat="1">
      <c r="A448" s="14"/>
      <c r="B448" s="236"/>
      <c r="C448" s="237"/>
      <c r="D448" s="227" t="s">
        <v>143</v>
      </c>
      <c r="E448" s="238" t="s">
        <v>19</v>
      </c>
      <c r="F448" s="239" t="s">
        <v>775</v>
      </c>
      <c r="G448" s="237"/>
      <c r="H448" s="240">
        <v>1581</v>
      </c>
      <c r="I448" s="241"/>
      <c r="J448" s="237"/>
      <c r="K448" s="237"/>
      <c r="L448" s="242"/>
      <c r="M448" s="243"/>
      <c r="N448" s="244"/>
      <c r="O448" s="244"/>
      <c r="P448" s="244"/>
      <c r="Q448" s="244"/>
      <c r="R448" s="244"/>
      <c r="S448" s="244"/>
      <c r="T448" s="245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46" t="s">
        <v>143</v>
      </c>
      <c r="AU448" s="246" t="s">
        <v>83</v>
      </c>
      <c r="AV448" s="14" t="s">
        <v>83</v>
      </c>
      <c r="AW448" s="14" t="s">
        <v>33</v>
      </c>
      <c r="AX448" s="14" t="s">
        <v>72</v>
      </c>
      <c r="AY448" s="246" t="s">
        <v>132</v>
      </c>
    </row>
    <row r="449" s="14" customFormat="1">
      <c r="A449" s="14"/>
      <c r="B449" s="236"/>
      <c r="C449" s="237"/>
      <c r="D449" s="227" t="s">
        <v>143</v>
      </c>
      <c r="E449" s="238" t="s">
        <v>19</v>
      </c>
      <c r="F449" s="239" t="s">
        <v>776</v>
      </c>
      <c r="G449" s="237"/>
      <c r="H449" s="240">
        <v>79.5</v>
      </c>
      <c r="I449" s="241"/>
      <c r="J449" s="237"/>
      <c r="K449" s="237"/>
      <c r="L449" s="242"/>
      <c r="M449" s="243"/>
      <c r="N449" s="244"/>
      <c r="O449" s="244"/>
      <c r="P449" s="244"/>
      <c r="Q449" s="244"/>
      <c r="R449" s="244"/>
      <c r="S449" s="244"/>
      <c r="T449" s="245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46" t="s">
        <v>143</v>
      </c>
      <c r="AU449" s="246" t="s">
        <v>83</v>
      </c>
      <c r="AV449" s="14" t="s">
        <v>83</v>
      </c>
      <c r="AW449" s="14" t="s">
        <v>33</v>
      </c>
      <c r="AX449" s="14" t="s">
        <v>72</v>
      </c>
      <c r="AY449" s="246" t="s">
        <v>132</v>
      </c>
    </row>
    <row r="450" s="15" customFormat="1">
      <c r="A450" s="15"/>
      <c r="B450" s="247"/>
      <c r="C450" s="248"/>
      <c r="D450" s="227" t="s">
        <v>143</v>
      </c>
      <c r="E450" s="249" t="s">
        <v>19</v>
      </c>
      <c r="F450" s="250" t="s">
        <v>148</v>
      </c>
      <c r="G450" s="248"/>
      <c r="H450" s="251">
        <v>2120.1999999999998</v>
      </c>
      <c r="I450" s="252"/>
      <c r="J450" s="248"/>
      <c r="K450" s="248"/>
      <c r="L450" s="253"/>
      <c r="M450" s="254"/>
      <c r="N450" s="255"/>
      <c r="O450" s="255"/>
      <c r="P450" s="255"/>
      <c r="Q450" s="255"/>
      <c r="R450" s="255"/>
      <c r="S450" s="255"/>
      <c r="T450" s="256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T450" s="257" t="s">
        <v>143</v>
      </c>
      <c r="AU450" s="257" t="s">
        <v>83</v>
      </c>
      <c r="AV450" s="15" t="s">
        <v>139</v>
      </c>
      <c r="AW450" s="15" t="s">
        <v>33</v>
      </c>
      <c r="AX450" s="15" t="s">
        <v>80</v>
      </c>
      <c r="AY450" s="257" t="s">
        <v>132</v>
      </c>
    </row>
    <row r="451" s="2" customFormat="1" ht="24.15" customHeight="1">
      <c r="A451" s="41"/>
      <c r="B451" s="42"/>
      <c r="C451" s="207" t="s">
        <v>777</v>
      </c>
      <c r="D451" s="207" t="s">
        <v>134</v>
      </c>
      <c r="E451" s="208" t="s">
        <v>400</v>
      </c>
      <c r="F451" s="209" t="s">
        <v>401</v>
      </c>
      <c r="G451" s="210" t="s">
        <v>381</v>
      </c>
      <c r="H451" s="211">
        <v>37.399999999999999</v>
      </c>
      <c r="I451" s="212"/>
      <c r="J451" s="213">
        <f>ROUND(I451*H451,2)</f>
        <v>0</v>
      </c>
      <c r="K451" s="209" t="s">
        <v>138</v>
      </c>
      <c r="L451" s="47"/>
      <c r="M451" s="214" t="s">
        <v>19</v>
      </c>
      <c r="N451" s="215" t="s">
        <v>43</v>
      </c>
      <c r="O451" s="87"/>
      <c r="P451" s="216">
        <f>O451*H451</f>
        <v>0</v>
      </c>
      <c r="Q451" s="216">
        <v>0</v>
      </c>
      <c r="R451" s="216">
        <f>Q451*H451</f>
        <v>0</v>
      </c>
      <c r="S451" s="216">
        <v>0</v>
      </c>
      <c r="T451" s="217">
        <f>S451*H451</f>
        <v>0</v>
      </c>
      <c r="U451" s="41"/>
      <c r="V451" s="41"/>
      <c r="W451" s="41"/>
      <c r="X451" s="41"/>
      <c r="Y451" s="41"/>
      <c r="Z451" s="41"/>
      <c r="AA451" s="41"/>
      <c r="AB451" s="41"/>
      <c r="AC451" s="41"/>
      <c r="AD451" s="41"/>
      <c r="AE451" s="41"/>
      <c r="AR451" s="218" t="s">
        <v>139</v>
      </c>
      <c r="AT451" s="218" t="s">
        <v>134</v>
      </c>
      <c r="AU451" s="218" t="s">
        <v>83</v>
      </c>
      <c r="AY451" s="20" t="s">
        <v>132</v>
      </c>
      <c r="BE451" s="219">
        <f>IF(N451="základní",J451,0)</f>
        <v>0</v>
      </c>
      <c r="BF451" s="219">
        <f>IF(N451="snížená",J451,0)</f>
        <v>0</v>
      </c>
      <c r="BG451" s="219">
        <f>IF(N451="zákl. přenesená",J451,0)</f>
        <v>0</v>
      </c>
      <c r="BH451" s="219">
        <f>IF(N451="sníž. přenesená",J451,0)</f>
        <v>0</v>
      </c>
      <c r="BI451" s="219">
        <f>IF(N451="nulová",J451,0)</f>
        <v>0</v>
      </c>
      <c r="BJ451" s="20" t="s">
        <v>80</v>
      </c>
      <c r="BK451" s="219">
        <f>ROUND(I451*H451,2)</f>
        <v>0</v>
      </c>
      <c r="BL451" s="20" t="s">
        <v>139</v>
      </c>
      <c r="BM451" s="218" t="s">
        <v>402</v>
      </c>
    </row>
    <row r="452" s="2" customFormat="1">
      <c r="A452" s="41"/>
      <c r="B452" s="42"/>
      <c r="C452" s="43"/>
      <c r="D452" s="220" t="s">
        <v>141</v>
      </c>
      <c r="E452" s="43"/>
      <c r="F452" s="221" t="s">
        <v>403</v>
      </c>
      <c r="G452" s="43"/>
      <c r="H452" s="43"/>
      <c r="I452" s="222"/>
      <c r="J452" s="43"/>
      <c r="K452" s="43"/>
      <c r="L452" s="47"/>
      <c r="M452" s="223"/>
      <c r="N452" s="224"/>
      <c r="O452" s="87"/>
      <c r="P452" s="87"/>
      <c r="Q452" s="87"/>
      <c r="R452" s="87"/>
      <c r="S452" s="87"/>
      <c r="T452" s="88"/>
      <c r="U452" s="41"/>
      <c r="V452" s="41"/>
      <c r="W452" s="41"/>
      <c r="X452" s="41"/>
      <c r="Y452" s="41"/>
      <c r="Z452" s="41"/>
      <c r="AA452" s="41"/>
      <c r="AB452" s="41"/>
      <c r="AC452" s="41"/>
      <c r="AD452" s="41"/>
      <c r="AE452" s="41"/>
      <c r="AT452" s="20" t="s">
        <v>141</v>
      </c>
      <c r="AU452" s="20" t="s">
        <v>83</v>
      </c>
    </row>
    <row r="453" s="14" customFormat="1">
      <c r="A453" s="14"/>
      <c r="B453" s="236"/>
      <c r="C453" s="237"/>
      <c r="D453" s="227" t="s">
        <v>143</v>
      </c>
      <c r="E453" s="238" t="s">
        <v>19</v>
      </c>
      <c r="F453" s="239" t="s">
        <v>778</v>
      </c>
      <c r="G453" s="237"/>
      <c r="H453" s="240">
        <v>37.399999999999999</v>
      </c>
      <c r="I453" s="241"/>
      <c r="J453" s="237"/>
      <c r="K453" s="237"/>
      <c r="L453" s="242"/>
      <c r="M453" s="243"/>
      <c r="N453" s="244"/>
      <c r="O453" s="244"/>
      <c r="P453" s="244"/>
      <c r="Q453" s="244"/>
      <c r="R453" s="244"/>
      <c r="S453" s="244"/>
      <c r="T453" s="245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46" t="s">
        <v>143</v>
      </c>
      <c r="AU453" s="246" t="s">
        <v>83</v>
      </c>
      <c r="AV453" s="14" t="s">
        <v>83</v>
      </c>
      <c r="AW453" s="14" t="s">
        <v>33</v>
      </c>
      <c r="AX453" s="14" t="s">
        <v>80</v>
      </c>
      <c r="AY453" s="246" t="s">
        <v>132</v>
      </c>
    </row>
    <row r="454" s="2" customFormat="1" ht="24.15" customHeight="1">
      <c r="A454" s="41"/>
      <c r="B454" s="42"/>
      <c r="C454" s="207" t="s">
        <v>779</v>
      </c>
      <c r="D454" s="207" t="s">
        <v>134</v>
      </c>
      <c r="E454" s="208" t="s">
        <v>406</v>
      </c>
      <c r="F454" s="209" t="s">
        <v>389</v>
      </c>
      <c r="G454" s="210" t="s">
        <v>381</v>
      </c>
      <c r="H454" s="211">
        <v>561</v>
      </c>
      <c r="I454" s="212"/>
      <c r="J454" s="213">
        <f>ROUND(I454*H454,2)</f>
        <v>0</v>
      </c>
      <c r="K454" s="209" t="s">
        <v>138</v>
      </c>
      <c r="L454" s="47"/>
      <c r="M454" s="214" t="s">
        <v>19</v>
      </c>
      <c r="N454" s="215" t="s">
        <v>43</v>
      </c>
      <c r="O454" s="87"/>
      <c r="P454" s="216">
        <f>O454*H454</f>
        <v>0</v>
      </c>
      <c r="Q454" s="216">
        <v>0</v>
      </c>
      <c r="R454" s="216">
        <f>Q454*H454</f>
        <v>0</v>
      </c>
      <c r="S454" s="216">
        <v>0</v>
      </c>
      <c r="T454" s="217">
        <f>S454*H454</f>
        <v>0</v>
      </c>
      <c r="U454" s="41"/>
      <c r="V454" s="41"/>
      <c r="W454" s="41"/>
      <c r="X454" s="41"/>
      <c r="Y454" s="41"/>
      <c r="Z454" s="41"/>
      <c r="AA454" s="41"/>
      <c r="AB454" s="41"/>
      <c r="AC454" s="41"/>
      <c r="AD454" s="41"/>
      <c r="AE454" s="41"/>
      <c r="AR454" s="218" t="s">
        <v>139</v>
      </c>
      <c r="AT454" s="218" t="s">
        <v>134</v>
      </c>
      <c r="AU454" s="218" t="s">
        <v>83</v>
      </c>
      <c r="AY454" s="20" t="s">
        <v>132</v>
      </c>
      <c r="BE454" s="219">
        <f>IF(N454="základní",J454,0)</f>
        <v>0</v>
      </c>
      <c r="BF454" s="219">
        <f>IF(N454="snížená",J454,0)</f>
        <v>0</v>
      </c>
      <c r="BG454" s="219">
        <f>IF(N454="zákl. přenesená",J454,0)</f>
        <v>0</v>
      </c>
      <c r="BH454" s="219">
        <f>IF(N454="sníž. přenesená",J454,0)</f>
        <v>0</v>
      </c>
      <c r="BI454" s="219">
        <f>IF(N454="nulová",J454,0)</f>
        <v>0</v>
      </c>
      <c r="BJ454" s="20" t="s">
        <v>80</v>
      </c>
      <c r="BK454" s="219">
        <f>ROUND(I454*H454,2)</f>
        <v>0</v>
      </c>
      <c r="BL454" s="20" t="s">
        <v>139</v>
      </c>
      <c r="BM454" s="218" t="s">
        <v>407</v>
      </c>
    </row>
    <row r="455" s="2" customFormat="1">
      <c r="A455" s="41"/>
      <c r="B455" s="42"/>
      <c r="C455" s="43"/>
      <c r="D455" s="220" t="s">
        <v>141</v>
      </c>
      <c r="E455" s="43"/>
      <c r="F455" s="221" t="s">
        <v>408</v>
      </c>
      <c r="G455" s="43"/>
      <c r="H455" s="43"/>
      <c r="I455" s="222"/>
      <c r="J455" s="43"/>
      <c r="K455" s="43"/>
      <c r="L455" s="47"/>
      <c r="M455" s="223"/>
      <c r="N455" s="224"/>
      <c r="O455" s="87"/>
      <c r="P455" s="87"/>
      <c r="Q455" s="87"/>
      <c r="R455" s="87"/>
      <c r="S455" s="87"/>
      <c r="T455" s="88"/>
      <c r="U455" s="41"/>
      <c r="V455" s="41"/>
      <c r="W455" s="41"/>
      <c r="X455" s="41"/>
      <c r="Y455" s="41"/>
      <c r="Z455" s="41"/>
      <c r="AA455" s="41"/>
      <c r="AB455" s="41"/>
      <c r="AC455" s="41"/>
      <c r="AD455" s="41"/>
      <c r="AE455" s="41"/>
      <c r="AT455" s="20" t="s">
        <v>141</v>
      </c>
      <c r="AU455" s="20" t="s">
        <v>83</v>
      </c>
    </row>
    <row r="456" s="13" customFormat="1">
      <c r="A456" s="13"/>
      <c r="B456" s="225"/>
      <c r="C456" s="226"/>
      <c r="D456" s="227" t="s">
        <v>143</v>
      </c>
      <c r="E456" s="228" t="s">
        <v>19</v>
      </c>
      <c r="F456" s="229" t="s">
        <v>396</v>
      </c>
      <c r="G456" s="226"/>
      <c r="H456" s="228" t="s">
        <v>19</v>
      </c>
      <c r="I456" s="230"/>
      <c r="J456" s="226"/>
      <c r="K456" s="226"/>
      <c r="L456" s="231"/>
      <c r="M456" s="232"/>
      <c r="N456" s="233"/>
      <c r="O456" s="233"/>
      <c r="P456" s="233"/>
      <c r="Q456" s="233"/>
      <c r="R456" s="233"/>
      <c r="S456" s="233"/>
      <c r="T456" s="234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35" t="s">
        <v>143</v>
      </c>
      <c r="AU456" s="235" t="s">
        <v>83</v>
      </c>
      <c r="AV456" s="13" t="s">
        <v>80</v>
      </c>
      <c r="AW456" s="13" t="s">
        <v>33</v>
      </c>
      <c r="AX456" s="13" t="s">
        <v>72</v>
      </c>
      <c r="AY456" s="235" t="s">
        <v>132</v>
      </c>
    </row>
    <row r="457" s="14" customFormat="1">
      <c r="A457" s="14"/>
      <c r="B457" s="236"/>
      <c r="C457" s="237"/>
      <c r="D457" s="227" t="s">
        <v>143</v>
      </c>
      <c r="E457" s="238" t="s">
        <v>19</v>
      </c>
      <c r="F457" s="239" t="s">
        <v>780</v>
      </c>
      <c r="G457" s="237"/>
      <c r="H457" s="240">
        <v>561</v>
      </c>
      <c r="I457" s="241"/>
      <c r="J457" s="237"/>
      <c r="K457" s="237"/>
      <c r="L457" s="242"/>
      <c r="M457" s="243"/>
      <c r="N457" s="244"/>
      <c r="O457" s="244"/>
      <c r="P457" s="244"/>
      <c r="Q457" s="244"/>
      <c r="R457" s="244"/>
      <c r="S457" s="244"/>
      <c r="T457" s="245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46" t="s">
        <v>143</v>
      </c>
      <c r="AU457" s="246" t="s">
        <v>83</v>
      </c>
      <c r="AV457" s="14" t="s">
        <v>83</v>
      </c>
      <c r="AW457" s="14" t="s">
        <v>33</v>
      </c>
      <c r="AX457" s="14" t="s">
        <v>80</v>
      </c>
      <c r="AY457" s="246" t="s">
        <v>132</v>
      </c>
    </row>
    <row r="458" s="2" customFormat="1" ht="24.15" customHeight="1">
      <c r="A458" s="41"/>
      <c r="B458" s="42"/>
      <c r="C458" s="207" t="s">
        <v>781</v>
      </c>
      <c r="D458" s="207" t="s">
        <v>134</v>
      </c>
      <c r="E458" s="208" t="s">
        <v>782</v>
      </c>
      <c r="F458" s="209" t="s">
        <v>783</v>
      </c>
      <c r="G458" s="210" t="s">
        <v>381</v>
      </c>
      <c r="H458" s="211">
        <v>29.699999999999999</v>
      </c>
      <c r="I458" s="212"/>
      <c r="J458" s="213">
        <f>ROUND(I458*H458,2)</f>
        <v>0</v>
      </c>
      <c r="K458" s="209" t="s">
        <v>138</v>
      </c>
      <c r="L458" s="47"/>
      <c r="M458" s="214" t="s">
        <v>19</v>
      </c>
      <c r="N458" s="215" t="s">
        <v>43</v>
      </c>
      <c r="O458" s="87"/>
      <c r="P458" s="216">
        <f>O458*H458</f>
        <v>0</v>
      </c>
      <c r="Q458" s="216">
        <v>0</v>
      </c>
      <c r="R458" s="216">
        <f>Q458*H458</f>
        <v>0</v>
      </c>
      <c r="S458" s="216">
        <v>0</v>
      </c>
      <c r="T458" s="217">
        <f>S458*H458</f>
        <v>0</v>
      </c>
      <c r="U458" s="41"/>
      <c r="V458" s="41"/>
      <c r="W458" s="41"/>
      <c r="X458" s="41"/>
      <c r="Y458" s="41"/>
      <c r="Z458" s="41"/>
      <c r="AA458" s="41"/>
      <c r="AB458" s="41"/>
      <c r="AC458" s="41"/>
      <c r="AD458" s="41"/>
      <c r="AE458" s="41"/>
      <c r="AR458" s="218" t="s">
        <v>139</v>
      </c>
      <c r="AT458" s="218" t="s">
        <v>134</v>
      </c>
      <c r="AU458" s="218" t="s">
        <v>83</v>
      </c>
      <c r="AY458" s="20" t="s">
        <v>132</v>
      </c>
      <c r="BE458" s="219">
        <f>IF(N458="základní",J458,0)</f>
        <v>0</v>
      </c>
      <c r="BF458" s="219">
        <f>IF(N458="snížená",J458,0)</f>
        <v>0</v>
      </c>
      <c r="BG458" s="219">
        <f>IF(N458="zákl. přenesená",J458,0)</f>
        <v>0</v>
      </c>
      <c r="BH458" s="219">
        <f>IF(N458="sníž. přenesená",J458,0)</f>
        <v>0</v>
      </c>
      <c r="BI458" s="219">
        <f>IF(N458="nulová",J458,0)</f>
        <v>0</v>
      </c>
      <c r="BJ458" s="20" t="s">
        <v>80</v>
      </c>
      <c r="BK458" s="219">
        <f>ROUND(I458*H458,2)</f>
        <v>0</v>
      </c>
      <c r="BL458" s="20" t="s">
        <v>139</v>
      </c>
      <c r="BM458" s="218" t="s">
        <v>784</v>
      </c>
    </row>
    <row r="459" s="2" customFormat="1">
      <c r="A459" s="41"/>
      <c r="B459" s="42"/>
      <c r="C459" s="43"/>
      <c r="D459" s="220" t="s">
        <v>141</v>
      </c>
      <c r="E459" s="43"/>
      <c r="F459" s="221" t="s">
        <v>785</v>
      </c>
      <c r="G459" s="43"/>
      <c r="H459" s="43"/>
      <c r="I459" s="222"/>
      <c r="J459" s="43"/>
      <c r="K459" s="43"/>
      <c r="L459" s="47"/>
      <c r="M459" s="223"/>
      <c r="N459" s="224"/>
      <c r="O459" s="87"/>
      <c r="P459" s="87"/>
      <c r="Q459" s="87"/>
      <c r="R459" s="87"/>
      <c r="S459" s="87"/>
      <c r="T459" s="88"/>
      <c r="U459" s="41"/>
      <c r="V459" s="41"/>
      <c r="W459" s="41"/>
      <c r="X459" s="41"/>
      <c r="Y459" s="41"/>
      <c r="Z459" s="41"/>
      <c r="AA459" s="41"/>
      <c r="AB459" s="41"/>
      <c r="AC459" s="41"/>
      <c r="AD459" s="41"/>
      <c r="AE459" s="41"/>
      <c r="AT459" s="20" t="s">
        <v>141</v>
      </c>
      <c r="AU459" s="20" t="s">
        <v>83</v>
      </c>
    </row>
    <row r="460" s="14" customFormat="1">
      <c r="A460" s="14"/>
      <c r="B460" s="236"/>
      <c r="C460" s="237"/>
      <c r="D460" s="227" t="s">
        <v>143</v>
      </c>
      <c r="E460" s="238" t="s">
        <v>19</v>
      </c>
      <c r="F460" s="239" t="s">
        <v>786</v>
      </c>
      <c r="G460" s="237"/>
      <c r="H460" s="240">
        <v>29.699999999999999</v>
      </c>
      <c r="I460" s="241"/>
      <c r="J460" s="237"/>
      <c r="K460" s="237"/>
      <c r="L460" s="242"/>
      <c r="M460" s="243"/>
      <c r="N460" s="244"/>
      <c r="O460" s="244"/>
      <c r="P460" s="244"/>
      <c r="Q460" s="244"/>
      <c r="R460" s="244"/>
      <c r="S460" s="244"/>
      <c r="T460" s="245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46" t="s">
        <v>143</v>
      </c>
      <c r="AU460" s="246" t="s">
        <v>83</v>
      </c>
      <c r="AV460" s="14" t="s">
        <v>83</v>
      </c>
      <c r="AW460" s="14" t="s">
        <v>33</v>
      </c>
      <c r="AX460" s="14" t="s">
        <v>80</v>
      </c>
      <c r="AY460" s="246" t="s">
        <v>132</v>
      </c>
    </row>
    <row r="461" s="2" customFormat="1" ht="24.15" customHeight="1">
      <c r="A461" s="41"/>
      <c r="B461" s="42"/>
      <c r="C461" s="207" t="s">
        <v>787</v>
      </c>
      <c r="D461" s="207" t="s">
        <v>134</v>
      </c>
      <c r="E461" s="208" t="s">
        <v>788</v>
      </c>
      <c r="F461" s="209" t="s">
        <v>789</v>
      </c>
      <c r="G461" s="210" t="s">
        <v>381</v>
      </c>
      <c r="H461" s="211">
        <v>445.5</v>
      </c>
      <c r="I461" s="212"/>
      <c r="J461" s="213">
        <f>ROUND(I461*H461,2)</f>
        <v>0</v>
      </c>
      <c r="K461" s="209" t="s">
        <v>138</v>
      </c>
      <c r="L461" s="47"/>
      <c r="M461" s="214" t="s">
        <v>19</v>
      </c>
      <c r="N461" s="215" t="s">
        <v>43</v>
      </c>
      <c r="O461" s="87"/>
      <c r="P461" s="216">
        <f>O461*H461</f>
        <v>0</v>
      </c>
      <c r="Q461" s="216">
        <v>0</v>
      </c>
      <c r="R461" s="216">
        <f>Q461*H461</f>
        <v>0</v>
      </c>
      <c r="S461" s="216">
        <v>0</v>
      </c>
      <c r="T461" s="217">
        <f>S461*H461</f>
        <v>0</v>
      </c>
      <c r="U461" s="41"/>
      <c r="V461" s="41"/>
      <c r="W461" s="41"/>
      <c r="X461" s="41"/>
      <c r="Y461" s="41"/>
      <c r="Z461" s="41"/>
      <c r="AA461" s="41"/>
      <c r="AB461" s="41"/>
      <c r="AC461" s="41"/>
      <c r="AD461" s="41"/>
      <c r="AE461" s="41"/>
      <c r="AR461" s="218" t="s">
        <v>139</v>
      </c>
      <c r="AT461" s="218" t="s">
        <v>134</v>
      </c>
      <c r="AU461" s="218" t="s">
        <v>83</v>
      </c>
      <c r="AY461" s="20" t="s">
        <v>132</v>
      </c>
      <c r="BE461" s="219">
        <f>IF(N461="základní",J461,0)</f>
        <v>0</v>
      </c>
      <c r="BF461" s="219">
        <f>IF(N461="snížená",J461,0)</f>
        <v>0</v>
      </c>
      <c r="BG461" s="219">
        <f>IF(N461="zákl. přenesená",J461,0)</f>
        <v>0</v>
      </c>
      <c r="BH461" s="219">
        <f>IF(N461="sníž. přenesená",J461,0)</f>
        <v>0</v>
      </c>
      <c r="BI461" s="219">
        <f>IF(N461="nulová",J461,0)</f>
        <v>0</v>
      </c>
      <c r="BJ461" s="20" t="s">
        <v>80</v>
      </c>
      <c r="BK461" s="219">
        <f>ROUND(I461*H461,2)</f>
        <v>0</v>
      </c>
      <c r="BL461" s="20" t="s">
        <v>139</v>
      </c>
      <c r="BM461" s="218" t="s">
        <v>790</v>
      </c>
    </row>
    <row r="462" s="2" customFormat="1">
      <c r="A462" s="41"/>
      <c r="B462" s="42"/>
      <c r="C462" s="43"/>
      <c r="D462" s="220" t="s">
        <v>141</v>
      </c>
      <c r="E462" s="43"/>
      <c r="F462" s="221" t="s">
        <v>791</v>
      </c>
      <c r="G462" s="43"/>
      <c r="H462" s="43"/>
      <c r="I462" s="222"/>
      <c r="J462" s="43"/>
      <c r="K462" s="43"/>
      <c r="L462" s="47"/>
      <c r="M462" s="223"/>
      <c r="N462" s="224"/>
      <c r="O462" s="87"/>
      <c r="P462" s="87"/>
      <c r="Q462" s="87"/>
      <c r="R462" s="87"/>
      <c r="S462" s="87"/>
      <c r="T462" s="88"/>
      <c r="U462" s="41"/>
      <c r="V462" s="41"/>
      <c r="W462" s="41"/>
      <c r="X462" s="41"/>
      <c r="Y462" s="41"/>
      <c r="Z462" s="41"/>
      <c r="AA462" s="41"/>
      <c r="AB462" s="41"/>
      <c r="AC462" s="41"/>
      <c r="AD462" s="41"/>
      <c r="AE462" s="41"/>
      <c r="AT462" s="20" t="s">
        <v>141</v>
      </c>
      <c r="AU462" s="20" t="s">
        <v>83</v>
      </c>
    </row>
    <row r="463" s="13" customFormat="1">
      <c r="A463" s="13"/>
      <c r="B463" s="225"/>
      <c r="C463" s="226"/>
      <c r="D463" s="227" t="s">
        <v>143</v>
      </c>
      <c r="E463" s="228" t="s">
        <v>19</v>
      </c>
      <c r="F463" s="229" t="s">
        <v>396</v>
      </c>
      <c r="G463" s="226"/>
      <c r="H463" s="228" t="s">
        <v>19</v>
      </c>
      <c r="I463" s="230"/>
      <c r="J463" s="226"/>
      <c r="K463" s="226"/>
      <c r="L463" s="231"/>
      <c r="M463" s="232"/>
      <c r="N463" s="233"/>
      <c r="O463" s="233"/>
      <c r="P463" s="233"/>
      <c r="Q463" s="233"/>
      <c r="R463" s="233"/>
      <c r="S463" s="233"/>
      <c r="T463" s="234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35" t="s">
        <v>143</v>
      </c>
      <c r="AU463" s="235" t="s">
        <v>83</v>
      </c>
      <c r="AV463" s="13" t="s">
        <v>80</v>
      </c>
      <c r="AW463" s="13" t="s">
        <v>33</v>
      </c>
      <c r="AX463" s="13" t="s">
        <v>72</v>
      </c>
      <c r="AY463" s="235" t="s">
        <v>132</v>
      </c>
    </row>
    <row r="464" s="14" customFormat="1">
      <c r="A464" s="14"/>
      <c r="B464" s="236"/>
      <c r="C464" s="237"/>
      <c r="D464" s="227" t="s">
        <v>143</v>
      </c>
      <c r="E464" s="238" t="s">
        <v>19</v>
      </c>
      <c r="F464" s="239" t="s">
        <v>792</v>
      </c>
      <c r="G464" s="237"/>
      <c r="H464" s="240">
        <v>445.5</v>
      </c>
      <c r="I464" s="241"/>
      <c r="J464" s="237"/>
      <c r="K464" s="237"/>
      <c r="L464" s="242"/>
      <c r="M464" s="243"/>
      <c r="N464" s="244"/>
      <c r="O464" s="244"/>
      <c r="P464" s="244"/>
      <c r="Q464" s="244"/>
      <c r="R464" s="244"/>
      <c r="S464" s="244"/>
      <c r="T464" s="245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46" t="s">
        <v>143</v>
      </c>
      <c r="AU464" s="246" t="s">
        <v>83</v>
      </c>
      <c r="AV464" s="14" t="s">
        <v>83</v>
      </c>
      <c r="AW464" s="14" t="s">
        <v>33</v>
      </c>
      <c r="AX464" s="14" t="s">
        <v>80</v>
      </c>
      <c r="AY464" s="246" t="s">
        <v>132</v>
      </c>
    </row>
    <row r="465" s="2" customFormat="1" ht="16.5" customHeight="1">
      <c r="A465" s="41"/>
      <c r="B465" s="42"/>
      <c r="C465" s="207" t="s">
        <v>793</v>
      </c>
      <c r="D465" s="207" t="s">
        <v>134</v>
      </c>
      <c r="E465" s="208" t="s">
        <v>411</v>
      </c>
      <c r="F465" s="209" t="s">
        <v>412</v>
      </c>
      <c r="G465" s="210" t="s">
        <v>381</v>
      </c>
      <c r="H465" s="211">
        <v>9.5</v>
      </c>
      <c r="I465" s="212"/>
      <c r="J465" s="213">
        <f>ROUND(I465*H465,2)</f>
        <v>0</v>
      </c>
      <c r="K465" s="209" t="s">
        <v>138</v>
      </c>
      <c r="L465" s="47"/>
      <c r="M465" s="214" t="s">
        <v>19</v>
      </c>
      <c r="N465" s="215" t="s">
        <v>43</v>
      </c>
      <c r="O465" s="87"/>
      <c r="P465" s="216">
        <f>O465*H465</f>
        <v>0</v>
      </c>
      <c r="Q465" s="216">
        <v>0</v>
      </c>
      <c r="R465" s="216">
        <f>Q465*H465</f>
        <v>0</v>
      </c>
      <c r="S465" s="216">
        <v>0</v>
      </c>
      <c r="T465" s="217">
        <f>S465*H465</f>
        <v>0</v>
      </c>
      <c r="U465" s="41"/>
      <c r="V465" s="41"/>
      <c r="W465" s="41"/>
      <c r="X465" s="41"/>
      <c r="Y465" s="41"/>
      <c r="Z465" s="41"/>
      <c r="AA465" s="41"/>
      <c r="AB465" s="41"/>
      <c r="AC465" s="41"/>
      <c r="AD465" s="41"/>
      <c r="AE465" s="41"/>
      <c r="AR465" s="218" t="s">
        <v>139</v>
      </c>
      <c r="AT465" s="218" t="s">
        <v>134</v>
      </c>
      <c r="AU465" s="218" t="s">
        <v>83</v>
      </c>
      <c r="AY465" s="20" t="s">
        <v>132</v>
      </c>
      <c r="BE465" s="219">
        <f>IF(N465="základní",J465,0)</f>
        <v>0</v>
      </c>
      <c r="BF465" s="219">
        <f>IF(N465="snížená",J465,0)</f>
        <v>0</v>
      </c>
      <c r="BG465" s="219">
        <f>IF(N465="zákl. přenesená",J465,0)</f>
        <v>0</v>
      </c>
      <c r="BH465" s="219">
        <f>IF(N465="sníž. přenesená",J465,0)</f>
        <v>0</v>
      </c>
      <c r="BI465" s="219">
        <f>IF(N465="nulová",J465,0)</f>
        <v>0</v>
      </c>
      <c r="BJ465" s="20" t="s">
        <v>80</v>
      </c>
      <c r="BK465" s="219">
        <f>ROUND(I465*H465,2)</f>
        <v>0</v>
      </c>
      <c r="BL465" s="20" t="s">
        <v>139</v>
      </c>
      <c r="BM465" s="218" t="s">
        <v>413</v>
      </c>
    </row>
    <row r="466" s="2" customFormat="1">
      <c r="A466" s="41"/>
      <c r="B466" s="42"/>
      <c r="C466" s="43"/>
      <c r="D466" s="220" t="s">
        <v>141</v>
      </c>
      <c r="E466" s="43"/>
      <c r="F466" s="221" t="s">
        <v>414</v>
      </c>
      <c r="G466" s="43"/>
      <c r="H466" s="43"/>
      <c r="I466" s="222"/>
      <c r="J466" s="43"/>
      <c r="K466" s="43"/>
      <c r="L466" s="47"/>
      <c r="M466" s="223"/>
      <c r="N466" s="224"/>
      <c r="O466" s="87"/>
      <c r="P466" s="87"/>
      <c r="Q466" s="87"/>
      <c r="R466" s="87"/>
      <c r="S466" s="87"/>
      <c r="T466" s="88"/>
      <c r="U466" s="41"/>
      <c r="V466" s="41"/>
      <c r="W466" s="41"/>
      <c r="X466" s="41"/>
      <c r="Y466" s="41"/>
      <c r="Z466" s="41"/>
      <c r="AA466" s="41"/>
      <c r="AB466" s="41"/>
      <c r="AC466" s="41"/>
      <c r="AD466" s="41"/>
      <c r="AE466" s="41"/>
      <c r="AT466" s="20" t="s">
        <v>141</v>
      </c>
      <c r="AU466" s="20" t="s">
        <v>83</v>
      </c>
    </row>
    <row r="467" s="14" customFormat="1">
      <c r="A467" s="14"/>
      <c r="B467" s="236"/>
      <c r="C467" s="237"/>
      <c r="D467" s="227" t="s">
        <v>143</v>
      </c>
      <c r="E467" s="238" t="s">
        <v>19</v>
      </c>
      <c r="F467" s="239" t="s">
        <v>794</v>
      </c>
      <c r="G467" s="237"/>
      <c r="H467" s="240">
        <v>9.5</v>
      </c>
      <c r="I467" s="241"/>
      <c r="J467" s="237"/>
      <c r="K467" s="237"/>
      <c r="L467" s="242"/>
      <c r="M467" s="243"/>
      <c r="N467" s="244"/>
      <c r="O467" s="244"/>
      <c r="P467" s="244"/>
      <c r="Q467" s="244"/>
      <c r="R467" s="244"/>
      <c r="S467" s="244"/>
      <c r="T467" s="245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46" t="s">
        <v>143</v>
      </c>
      <c r="AU467" s="246" t="s">
        <v>83</v>
      </c>
      <c r="AV467" s="14" t="s">
        <v>83</v>
      </c>
      <c r="AW467" s="14" t="s">
        <v>33</v>
      </c>
      <c r="AX467" s="14" t="s">
        <v>80</v>
      </c>
      <c r="AY467" s="246" t="s">
        <v>132</v>
      </c>
    </row>
    <row r="468" s="2" customFormat="1" ht="24.15" customHeight="1">
      <c r="A468" s="41"/>
      <c r="B468" s="42"/>
      <c r="C468" s="207" t="s">
        <v>795</v>
      </c>
      <c r="D468" s="207" t="s">
        <v>134</v>
      </c>
      <c r="E468" s="208" t="s">
        <v>796</v>
      </c>
      <c r="F468" s="209" t="s">
        <v>797</v>
      </c>
      <c r="G468" s="210" t="s">
        <v>381</v>
      </c>
      <c r="H468" s="211">
        <v>29.699999999999999</v>
      </c>
      <c r="I468" s="212"/>
      <c r="J468" s="213">
        <f>ROUND(I468*H468,2)</f>
        <v>0</v>
      </c>
      <c r="K468" s="209" t="s">
        <v>138</v>
      </c>
      <c r="L468" s="47"/>
      <c r="M468" s="214" t="s">
        <v>19</v>
      </c>
      <c r="N468" s="215" t="s">
        <v>43</v>
      </c>
      <c r="O468" s="87"/>
      <c r="P468" s="216">
        <f>O468*H468</f>
        <v>0</v>
      </c>
      <c r="Q468" s="216">
        <v>0</v>
      </c>
      <c r="R468" s="216">
        <f>Q468*H468</f>
        <v>0</v>
      </c>
      <c r="S468" s="216">
        <v>0</v>
      </c>
      <c r="T468" s="217">
        <f>S468*H468</f>
        <v>0</v>
      </c>
      <c r="U468" s="41"/>
      <c r="V468" s="41"/>
      <c r="W468" s="41"/>
      <c r="X468" s="41"/>
      <c r="Y468" s="41"/>
      <c r="Z468" s="41"/>
      <c r="AA468" s="41"/>
      <c r="AB468" s="41"/>
      <c r="AC468" s="41"/>
      <c r="AD468" s="41"/>
      <c r="AE468" s="41"/>
      <c r="AR468" s="218" t="s">
        <v>139</v>
      </c>
      <c r="AT468" s="218" t="s">
        <v>134</v>
      </c>
      <c r="AU468" s="218" t="s">
        <v>83</v>
      </c>
      <c r="AY468" s="20" t="s">
        <v>132</v>
      </c>
      <c r="BE468" s="219">
        <f>IF(N468="základní",J468,0)</f>
        <v>0</v>
      </c>
      <c r="BF468" s="219">
        <f>IF(N468="snížená",J468,0)</f>
        <v>0</v>
      </c>
      <c r="BG468" s="219">
        <f>IF(N468="zákl. přenesená",J468,0)</f>
        <v>0</v>
      </c>
      <c r="BH468" s="219">
        <f>IF(N468="sníž. přenesená",J468,0)</f>
        <v>0</v>
      </c>
      <c r="BI468" s="219">
        <f>IF(N468="nulová",J468,0)</f>
        <v>0</v>
      </c>
      <c r="BJ468" s="20" t="s">
        <v>80</v>
      </c>
      <c r="BK468" s="219">
        <f>ROUND(I468*H468,2)</f>
        <v>0</v>
      </c>
      <c r="BL468" s="20" t="s">
        <v>139</v>
      </c>
      <c r="BM468" s="218" t="s">
        <v>798</v>
      </c>
    </row>
    <row r="469" s="2" customFormat="1">
      <c r="A469" s="41"/>
      <c r="B469" s="42"/>
      <c r="C469" s="43"/>
      <c r="D469" s="220" t="s">
        <v>141</v>
      </c>
      <c r="E469" s="43"/>
      <c r="F469" s="221" t="s">
        <v>799</v>
      </c>
      <c r="G469" s="43"/>
      <c r="H469" s="43"/>
      <c r="I469" s="222"/>
      <c r="J469" s="43"/>
      <c r="K469" s="43"/>
      <c r="L469" s="47"/>
      <c r="M469" s="223"/>
      <c r="N469" s="224"/>
      <c r="O469" s="87"/>
      <c r="P469" s="87"/>
      <c r="Q469" s="87"/>
      <c r="R469" s="87"/>
      <c r="S469" s="87"/>
      <c r="T469" s="88"/>
      <c r="U469" s="41"/>
      <c r="V469" s="41"/>
      <c r="W469" s="41"/>
      <c r="X469" s="41"/>
      <c r="Y469" s="41"/>
      <c r="Z469" s="41"/>
      <c r="AA469" s="41"/>
      <c r="AB469" s="41"/>
      <c r="AC469" s="41"/>
      <c r="AD469" s="41"/>
      <c r="AE469" s="41"/>
      <c r="AT469" s="20" t="s">
        <v>141</v>
      </c>
      <c r="AU469" s="20" t="s">
        <v>83</v>
      </c>
    </row>
    <row r="470" s="14" customFormat="1">
      <c r="A470" s="14"/>
      <c r="B470" s="236"/>
      <c r="C470" s="237"/>
      <c r="D470" s="227" t="s">
        <v>143</v>
      </c>
      <c r="E470" s="238" t="s">
        <v>19</v>
      </c>
      <c r="F470" s="239" t="s">
        <v>786</v>
      </c>
      <c r="G470" s="237"/>
      <c r="H470" s="240">
        <v>29.699999999999999</v>
      </c>
      <c r="I470" s="241"/>
      <c r="J470" s="237"/>
      <c r="K470" s="237"/>
      <c r="L470" s="242"/>
      <c r="M470" s="243"/>
      <c r="N470" s="244"/>
      <c r="O470" s="244"/>
      <c r="P470" s="244"/>
      <c r="Q470" s="244"/>
      <c r="R470" s="244"/>
      <c r="S470" s="244"/>
      <c r="T470" s="245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46" t="s">
        <v>143</v>
      </c>
      <c r="AU470" s="246" t="s">
        <v>83</v>
      </c>
      <c r="AV470" s="14" t="s">
        <v>83</v>
      </c>
      <c r="AW470" s="14" t="s">
        <v>33</v>
      </c>
      <c r="AX470" s="14" t="s">
        <v>80</v>
      </c>
      <c r="AY470" s="246" t="s">
        <v>132</v>
      </c>
    </row>
    <row r="471" s="2" customFormat="1" ht="24.15" customHeight="1">
      <c r="A471" s="41"/>
      <c r="B471" s="42"/>
      <c r="C471" s="207" t="s">
        <v>800</v>
      </c>
      <c r="D471" s="207" t="s">
        <v>134</v>
      </c>
      <c r="E471" s="208" t="s">
        <v>417</v>
      </c>
      <c r="F471" s="209" t="s">
        <v>418</v>
      </c>
      <c r="G471" s="210" t="s">
        <v>381</v>
      </c>
      <c r="H471" s="211">
        <v>110.7</v>
      </c>
      <c r="I471" s="212"/>
      <c r="J471" s="213">
        <f>ROUND(I471*H471,2)</f>
        <v>0</v>
      </c>
      <c r="K471" s="209" t="s">
        <v>138</v>
      </c>
      <c r="L471" s="47"/>
      <c r="M471" s="214" t="s">
        <v>19</v>
      </c>
      <c r="N471" s="215" t="s">
        <v>43</v>
      </c>
      <c r="O471" s="87"/>
      <c r="P471" s="216">
        <f>O471*H471</f>
        <v>0</v>
      </c>
      <c r="Q471" s="216">
        <v>0</v>
      </c>
      <c r="R471" s="216">
        <f>Q471*H471</f>
        <v>0</v>
      </c>
      <c r="S471" s="216">
        <v>0</v>
      </c>
      <c r="T471" s="217">
        <f>S471*H471</f>
        <v>0</v>
      </c>
      <c r="U471" s="41"/>
      <c r="V471" s="41"/>
      <c r="W471" s="41"/>
      <c r="X471" s="41"/>
      <c r="Y471" s="41"/>
      <c r="Z471" s="41"/>
      <c r="AA471" s="41"/>
      <c r="AB471" s="41"/>
      <c r="AC471" s="41"/>
      <c r="AD471" s="41"/>
      <c r="AE471" s="41"/>
      <c r="AR471" s="218" t="s">
        <v>139</v>
      </c>
      <c r="AT471" s="218" t="s">
        <v>134</v>
      </c>
      <c r="AU471" s="218" t="s">
        <v>83</v>
      </c>
      <c r="AY471" s="20" t="s">
        <v>132</v>
      </c>
      <c r="BE471" s="219">
        <f>IF(N471="základní",J471,0)</f>
        <v>0</v>
      </c>
      <c r="BF471" s="219">
        <f>IF(N471="snížená",J471,0)</f>
        <v>0</v>
      </c>
      <c r="BG471" s="219">
        <f>IF(N471="zákl. přenesená",J471,0)</f>
        <v>0</v>
      </c>
      <c r="BH471" s="219">
        <f>IF(N471="sníž. přenesená",J471,0)</f>
        <v>0</v>
      </c>
      <c r="BI471" s="219">
        <f>IF(N471="nulová",J471,0)</f>
        <v>0</v>
      </c>
      <c r="BJ471" s="20" t="s">
        <v>80</v>
      </c>
      <c r="BK471" s="219">
        <f>ROUND(I471*H471,2)</f>
        <v>0</v>
      </c>
      <c r="BL471" s="20" t="s">
        <v>139</v>
      </c>
      <c r="BM471" s="218" t="s">
        <v>419</v>
      </c>
    </row>
    <row r="472" s="2" customFormat="1">
      <c r="A472" s="41"/>
      <c r="B472" s="42"/>
      <c r="C472" s="43"/>
      <c r="D472" s="220" t="s">
        <v>141</v>
      </c>
      <c r="E472" s="43"/>
      <c r="F472" s="221" t="s">
        <v>420</v>
      </c>
      <c r="G472" s="43"/>
      <c r="H472" s="43"/>
      <c r="I472" s="222"/>
      <c r="J472" s="43"/>
      <c r="K472" s="43"/>
      <c r="L472" s="47"/>
      <c r="M472" s="223"/>
      <c r="N472" s="224"/>
      <c r="O472" s="87"/>
      <c r="P472" s="87"/>
      <c r="Q472" s="87"/>
      <c r="R472" s="87"/>
      <c r="S472" s="87"/>
      <c r="T472" s="88"/>
      <c r="U472" s="41"/>
      <c r="V472" s="41"/>
      <c r="W472" s="41"/>
      <c r="X472" s="41"/>
      <c r="Y472" s="41"/>
      <c r="Z472" s="41"/>
      <c r="AA472" s="41"/>
      <c r="AB472" s="41"/>
      <c r="AC472" s="41"/>
      <c r="AD472" s="41"/>
      <c r="AE472" s="41"/>
      <c r="AT472" s="20" t="s">
        <v>141</v>
      </c>
      <c r="AU472" s="20" t="s">
        <v>83</v>
      </c>
    </row>
    <row r="473" s="14" customFormat="1">
      <c r="A473" s="14"/>
      <c r="B473" s="236"/>
      <c r="C473" s="237"/>
      <c r="D473" s="227" t="s">
        <v>143</v>
      </c>
      <c r="E473" s="238" t="s">
        <v>19</v>
      </c>
      <c r="F473" s="239" t="s">
        <v>770</v>
      </c>
      <c r="G473" s="237"/>
      <c r="H473" s="240">
        <v>105.40000000000001</v>
      </c>
      <c r="I473" s="241"/>
      <c r="J473" s="237"/>
      <c r="K473" s="237"/>
      <c r="L473" s="242"/>
      <c r="M473" s="243"/>
      <c r="N473" s="244"/>
      <c r="O473" s="244"/>
      <c r="P473" s="244"/>
      <c r="Q473" s="244"/>
      <c r="R473" s="244"/>
      <c r="S473" s="244"/>
      <c r="T473" s="245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46" t="s">
        <v>143</v>
      </c>
      <c r="AU473" s="246" t="s">
        <v>83</v>
      </c>
      <c r="AV473" s="14" t="s">
        <v>83</v>
      </c>
      <c r="AW473" s="14" t="s">
        <v>33</v>
      </c>
      <c r="AX473" s="14" t="s">
        <v>72</v>
      </c>
      <c r="AY473" s="246" t="s">
        <v>132</v>
      </c>
    </row>
    <row r="474" s="14" customFormat="1">
      <c r="A474" s="14"/>
      <c r="B474" s="236"/>
      <c r="C474" s="237"/>
      <c r="D474" s="227" t="s">
        <v>143</v>
      </c>
      <c r="E474" s="238" t="s">
        <v>19</v>
      </c>
      <c r="F474" s="239" t="s">
        <v>771</v>
      </c>
      <c r="G474" s="237"/>
      <c r="H474" s="240">
        <v>5.2999999999999998</v>
      </c>
      <c r="I474" s="241"/>
      <c r="J474" s="237"/>
      <c r="K474" s="237"/>
      <c r="L474" s="242"/>
      <c r="M474" s="243"/>
      <c r="N474" s="244"/>
      <c r="O474" s="244"/>
      <c r="P474" s="244"/>
      <c r="Q474" s="244"/>
      <c r="R474" s="244"/>
      <c r="S474" s="244"/>
      <c r="T474" s="245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46" t="s">
        <v>143</v>
      </c>
      <c r="AU474" s="246" t="s">
        <v>83</v>
      </c>
      <c r="AV474" s="14" t="s">
        <v>83</v>
      </c>
      <c r="AW474" s="14" t="s">
        <v>33</v>
      </c>
      <c r="AX474" s="14" t="s">
        <v>72</v>
      </c>
      <c r="AY474" s="246" t="s">
        <v>132</v>
      </c>
    </row>
    <row r="475" s="15" customFormat="1">
      <c r="A475" s="15"/>
      <c r="B475" s="247"/>
      <c r="C475" s="248"/>
      <c r="D475" s="227" t="s">
        <v>143</v>
      </c>
      <c r="E475" s="249" t="s">
        <v>19</v>
      </c>
      <c r="F475" s="250" t="s">
        <v>148</v>
      </c>
      <c r="G475" s="248"/>
      <c r="H475" s="251">
        <v>110.7</v>
      </c>
      <c r="I475" s="252"/>
      <c r="J475" s="248"/>
      <c r="K475" s="248"/>
      <c r="L475" s="253"/>
      <c r="M475" s="254"/>
      <c r="N475" s="255"/>
      <c r="O475" s="255"/>
      <c r="P475" s="255"/>
      <c r="Q475" s="255"/>
      <c r="R475" s="255"/>
      <c r="S475" s="255"/>
      <c r="T475" s="256"/>
      <c r="U475" s="15"/>
      <c r="V475" s="15"/>
      <c r="W475" s="15"/>
      <c r="X475" s="15"/>
      <c r="Y475" s="15"/>
      <c r="Z475" s="15"/>
      <c r="AA475" s="15"/>
      <c r="AB475" s="15"/>
      <c r="AC475" s="15"/>
      <c r="AD475" s="15"/>
      <c r="AE475" s="15"/>
      <c r="AT475" s="257" t="s">
        <v>143</v>
      </c>
      <c r="AU475" s="257" t="s">
        <v>83</v>
      </c>
      <c r="AV475" s="15" t="s">
        <v>139</v>
      </c>
      <c r="AW475" s="15" t="s">
        <v>33</v>
      </c>
      <c r="AX475" s="15" t="s">
        <v>80</v>
      </c>
      <c r="AY475" s="257" t="s">
        <v>132</v>
      </c>
    </row>
    <row r="476" s="2" customFormat="1" ht="24.15" customHeight="1">
      <c r="A476" s="41"/>
      <c r="B476" s="42"/>
      <c r="C476" s="207" t="s">
        <v>801</v>
      </c>
      <c r="D476" s="207" t="s">
        <v>134</v>
      </c>
      <c r="E476" s="208" t="s">
        <v>423</v>
      </c>
      <c r="F476" s="209" t="s">
        <v>424</v>
      </c>
      <c r="G476" s="210" t="s">
        <v>381</v>
      </c>
      <c r="H476" s="211">
        <v>37.399999999999999</v>
      </c>
      <c r="I476" s="212"/>
      <c r="J476" s="213">
        <f>ROUND(I476*H476,2)</f>
        <v>0</v>
      </c>
      <c r="K476" s="209" t="s">
        <v>138</v>
      </c>
      <c r="L476" s="47"/>
      <c r="M476" s="214" t="s">
        <v>19</v>
      </c>
      <c r="N476" s="215" t="s">
        <v>43</v>
      </c>
      <c r="O476" s="87"/>
      <c r="P476" s="216">
        <f>O476*H476</f>
        <v>0</v>
      </c>
      <c r="Q476" s="216">
        <v>0</v>
      </c>
      <c r="R476" s="216">
        <f>Q476*H476</f>
        <v>0</v>
      </c>
      <c r="S476" s="216">
        <v>0</v>
      </c>
      <c r="T476" s="217">
        <f>S476*H476</f>
        <v>0</v>
      </c>
      <c r="U476" s="41"/>
      <c r="V476" s="41"/>
      <c r="W476" s="41"/>
      <c r="X476" s="41"/>
      <c r="Y476" s="41"/>
      <c r="Z476" s="41"/>
      <c r="AA476" s="41"/>
      <c r="AB476" s="41"/>
      <c r="AC476" s="41"/>
      <c r="AD476" s="41"/>
      <c r="AE476" s="41"/>
      <c r="AR476" s="218" t="s">
        <v>139</v>
      </c>
      <c r="AT476" s="218" t="s">
        <v>134</v>
      </c>
      <c r="AU476" s="218" t="s">
        <v>83</v>
      </c>
      <c r="AY476" s="20" t="s">
        <v>132</v>
      </c>
      <c r="BE476" s="219">
        <f>IF(N476="základní",J476,0)</f>
        <v>0</v>
      </c>
      <c r="BF476" s="219">
        <f>IF(N476="snížená",J476,0)</f>
        <v>0</v>
      </c>
      <c r="BG476" s="219">
        <f>IF(N476="zákl. přenesená",J476,0)</f>
        <v>0</v>
      </c>
      <c r="BH476" s="219">
        <f>IF(N476="sníž. přenesená",J476,0)</f>
        <v>0</v>
      </c>
      <c r="BI476" s="219">
        <f>IF(N476="nulová",J476,0)</f>
        <v>0</v>
      </c>
      <c r="BJ476" s="20" t="s">
        <v>80</v>
      </c>
      <c r="BK476" s="219">
        <f>ROUND(I476*H476,2)</f>
        <v>0</v>
      </c>
      <c r="BL476" s="20" t="s">
        <v>139</v>
      </c>
      <c r="BM476" s="218" t="s">
        <v>425</v>
      </c>
    </row>
    <row r="477" s="2" customFormat="1">
      <c r="A477" s="41"/>
      <c r="B477" s="42"/>
      <c r="C477" s="43"/>
      <c r="D477" s="220" t="s">
        <v>141</v>
      </c>
      <c r="E477" s="43"/>
      <c r="F477" s="221" t="s">
        <v>426</v>
      </c>
      <c r="G477" s="43"/>
      <c r="H477" s="43"/>
      <c r="I477" s="222"/>
      <c r="J477" s="43"/>
      <c r="K477" s="43"/>
      <c r="L477" s="47"/>
      <c r="M477" s="223"/>
      <c r="N477" s="224"/>
      <c r="O477" s="87"/>
      <c r="P477" s="87"/>
      <c r="Q477" s="87"/>
      <c r="R477" s="87"/>
      <c r="S477" s="87"/>
      <c r="T477" s="88"/>
      <c r="U477" s="41"/>
      <c r="V477" s="41"/>
      <c r="W477" s="41"/>
      <c r="X477" s="41"/>
      <c r="Y477" s="41"/>
      <c r="Z477" s="41"/>
      <c r="AA477" s="41"/>
      <c r="AB477" s="41"/>
      <c r="AC477" s="41"/>
      <c r="AD477" s="41"/>
      <c r="AE477" s="41"/>
      <c r="AT477" s="20" t="s">
        <v>141</v>
      </c>
      <c r="AU477" s="20" t="s">
        <v>83</v>
      </c>
    </row>
    <row r="478" s="14" customFormat="1">
      <c r="A478" s="14"/>
      <c r="B478" s="236"/>
      <c r="C478" s="237"/>
      <c r="D478" s="227" t="s">
        <v>143</v>
      </c>
      <c r="E478" s="238" t="s">
        <v>19</v>
      </c>
      <c r="F478" s="239" t="s">
        <v>778</v>
      </c>
      <c r="G478" s="237"/>
      <c r="H478" s="240">
        <v>37.399999999999999</v>
      </c>
      <c r="I478" s="241"/>
      <c r="J478" s="237"/>
      <c r="K478" s="237"/>
      <c r="L478" s="242"/>
      <c r="M478" s="243"/>
      <c r="N478" s="244"/>
      <c r="O478" s="244"/>
      <c r="P478" s="244"/>
      <c r="Q478" s="244"/>
      <c r="R478" s="244"/>
      <c r="S478" s="244"/>
      <c r="T478" s="245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46" t="s">
        <v>143</v>
      </c>
      <c r="AU478" s="246" t="s">
        <v>83</v>
      </c>
      <c r="AV478" s="14" t="s">
        <v>83</v>
      </c>
      <c r="AW478" s="14" t="s">
        <v>33</v>
      </c>
      <c r="AX478" s="14" t="s">
        <v>80</v>
      </c>
      <c r="AY478" s="246" t="s">
        <v>132</v>
      </c>
    </row>
    <row r="479" s="12" customFormat="1" ht="22.8" customHeight="1">
      <c r="A479" s="12"/>
      <c r="B479" s="191"/>
      <c r="C479" s="192"/>
      <c r="D479" s="193" t="s">
        <v>71</v>
      </c>
      <c r="E479" s="205" t="s">
        <v>427</v>
      </c>
      <c r="F479" s="205" t="s">
        <v>428</v>
      </c>
      <c r="G479" s="192"/>
      <c r="H479" s="192"/>
      <c r="I479" s="195"/>
      <c r="J479" s="206">
        <f>BK479</f>
        <v>0</v>
      </c>
      <c r="K479" s="192"/>
      <c r="L479" s="197"/>
      <c r="M479" s="198"/>
      <c r="N479" s="199"/>
      <c r="O479" s="199"/>
      <c r="P479" s="200">
        <f>SUM(P480:P481)</f>
        <v>0</v>
      </c>
      <c r="Q479" s="199"/>
      <c r="R479" s="200">
        <f>SUM(R480:R481)</f>
        <v>0</v>
      </c>
      <c r="S479" s="199"/>
      <c r="T479" s="201">
        <f>SUM(T480:T481)</f>
        <v>0</v>
      </c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R479" s="202" t="s">
        <v>80</v>
      </c>
      <c r="AT479" s="203" t="s">
        <v>71</v>
      </c>
      <c r="AU479" s="203" t="s">
        <v>80</v>
      </c>
      <c r="AY479" s="202" t="s">
        <v>132</v>
      </c>
      <c r="BK479" s="204">
        <f>SUM(BK480:BK481)</f>
        <v>0</v>
      </c>
    </row>
    <row r="480" s="2" customFormat="1" ht="24.15" customHeight="1">
      <c r="A480" s="41"/>
      <c r="B480" s="42"/>
      <c r="C480" s="207" t="s">
        <v>802</v>
      </c>
      <c r="D480" s="207" t="s">
        <v>134</v>
      </c>
      <c r="E480" s="208" t="s">
        <v>430</v>
      </c>
      <c r="F480" s="209" t="s">
        <v>431</v>
      </c>
      <c r="G480" s="210" t="s">
        <v>381</v>
      </c>
      <c r="H480" s="211">
        <v>156.792</v>
      </c>
      <c r="I480" s="212"/>
      <c r="J480" s="213">
        <f>ROUND(I480*H480,2)</f>
        <v>0</v>
      </c>
      <c r="K480" s="209" t="s">
        <v>138</v>
      </c>
      <c r="L480" s="47"/>
      <c r="M480" s="214" t="s">
        <v>19</v>
      </c>
      <c r="N480" s="215" t="s">
        <v>43</v>
      </c>
      <c r="O480" s="87"/>
      <c r="P480" s="216">
        <f>O480*H480</f>
        <v>0</v>
      </c>
      <c r="Q480" s="216">
        <v>0</v>
      </c>
      <c r="R480" s="216">
        <f>Q480*H480</f>
        <v>0</v>
      </c>
      <c r="S480" s="216">
        <v>0</v>
      </c>
      <c r="T480" s="217">
        <f>S480*H480</f>
        <v>0</v>
      </c>
      <c r="U480" s="41"/>
      <c r="V480" s="41"/>
      <c r="W480" s="41"/>
      <c r="X480" s="41"/>
      <c r="Y480" s="41"/>
      <c r="Z480" s="41"/>
      <c r="AA480" s="41"/>
      <c r="AB480" s="41"/>
      <c r="AC480" s="41"/>
      <c r="AD480" s="41"/>
      <c r="AE480" s="41"/>
      <c r="AR480" s="218" t="s">
        <v>139</v>
      </c>
      <c r="AT480" s="218" t="s">
        <v>134</v>
      </c>
      <c r="AU480" s="218" t="s">
        <v>83</v>
      </c>
      <c r="AY480" s="20" t="s">
        <v>132</v>
      </c>
      <c r="BE480" s="219">
        <f>IF(N480="základní",J480,0)</f>
        <v>0</v>
      </c>
      <c r="BF480" s="219">
        <f>IF(N480="snížená",J480,0)</f>
        <v>0</v>
      </c>
      <c r="BG480" s="219">
        <f>IF(N480="zákl. přenesená",J480,0)</f>
        <v>0</v>
      </c>
      <c r="BH480" s="219">
        <f>IF(N480="sníž. přenesená",J480,0)</f>
        <v>0</v>
      </c>
      <c r="BI480" s="219">
        <f>IF(N480="nulová",J480,0)</f>
        <v>0</v>
      </c>
      <c r="BJ480" s="20" t="s">
        <v>80</v>
      </c>
      <c r="BK480" s="219">
        <f>ROUND(I480*H480,2)</f>
        <v>0</v>
      </c>
      <c r="BL480" s="20" t="s">
        <v>139</v>
      </c>
      <c r="BM480" s="218" t="s">
        <v>432</v>
      </c>
    </row>
    <row r="481" s="2" customFormat="1">
      <c r="A481" s="41"/>
      <c r="B481" s="42"/>
      <c r="C481" s="43"/>
      <c r="D481" s="220" t="s">
        <v>141</v>
      </c>
      <c r="E481" s="43"/>
      <c r="F481" s="221" t="s">
        <v>433</v>
      </c>
      <c r="G481" s="43"/>
      <c r="H481" s="43"/>
      <c r="I481" s="222"/>
      <c r="J481" s="43"/>
      <c r="K481" s="43"/>
      <c r="L481" s="47"/>
      <c r="M481" s="269"/>
      <c r="N481" s="270"/>
      <c r="O481" s="271"/>
      <c r="P481" s="271"/>
      <c r="Q481" s="271"/>
      <c r="R481" s="271"/>
      <c r="S481" s="271"/>
      <c r="T481" s="272"/>
      <c r="U481" s="41"/>
      <c r="V481" s="41"/>
      <c r="W481" s="41"/>
      <c r="X481" s="41"/>
      <c r="Y481" s="41"/>
      <c r="Z481" s="41"/>
      <c r="AA481" s="41"/>
      <c r="AB481" s="41"/>
      <c r="AC481" s="41"/>
      <c r="AD481" s="41"/>
      <c r="AE481" s="41"/>
      <c r="AT481" s="20" t="s">
        <v>141</v>
      </c>
      <c r="AU481" s="20" t="s">
        <v>83</v>
      </c>
    </row>
    <row r="482" s="2" customFormat="1" ht="6.96" customHeight="1">
      <c r="A482" s="41"/>
      <c r="B482" s="62"/>
      <c r="C482" s="63"/>
      <c r="D482" s="63"/>
      <c r="E482" s="63"/>
      <c r="F482" s="63"/>
      <c r="G482" s="63"/>
      <c r="H482" s="63"/>
      <c r="I482" s="63"/>
      <c r="J482" s="63"/>
      <c r="K482" s="63"/>
      <c r="L482" s="47"/>
      <c r="M482" s="41"/>
      <c r="O482" s="41"/>
      <c r="P482" s="41"/>
      <c r="Q482" s="41"/>
      <c r="R482" s="41"/>
      <c r="S482" s="41"/>
      <c r="T482" s="41"/>
      <c r="U482" s="41"/>
      <c r="V482" s="41"/>
      <c r="W482" s="41"/>
      <c r="X482" s="41"/>
      <c r="Y482" s="41"/>
      <c r="Z482" s="41"/>
      <c r="AA482" s="41"/>
      <c r="AB482" s="41"/>
      <c r="AC482" s="41"/>
      <c r="AD482" s="41"/>
      <c r="AE482" s="41"/>
    </row>
  </sheetData>
  <sheetProtection sheet="1" autoFilter="0" formatColumns="0" formatRows="0" objects="1" scenarios="1" spinCount="100000" saltValue="smJwww3dEHzSKgUddXBZ9NUZBc6DSNZbicO8iMZkgCgbQhmNOaTAsQLMQLnzRE6t3PX9gm7dBPIRbpfclJVWNA==" hashValue="GkQq4l17U969itVvb6BieHFIPyzXCrs06D9G3iVBvXwUZcDLniYglk54nsvSwewjrk9ZBO1MVAqKKbQxYM8NzA==" algorithmName="SHA-512" password="CC35"/>
  <autoFilter ref="C84:K481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4_01/112101101"/>
    <hyperlink ref="F95" r:id="rId2" display="https://podminky.urs.cz/item/CS_URS_2024_01/112251101"/>
    <hyperlink ref="F101" r:id="rId3" display="https://podminky.urs.cz/item/CS_URS_2024_01/113107166"/>
    <hyperlink ref="F104" r:id="rId4" display="https://podminky.urs.cz/item/CS_URS_2024_01/113107182"/>
    <hyperlink ref="F107" r:id="rId5" display="https://podminky.urs.cz/item/CS_URS_2024_01/113154124"/>
    <hyperlink ref="F110" r:id="rId6" display="https://podminky.urs.cz/item/CS_URS_2024_01/121151104"/>
    <hyperlink ref="F114" r:id="rId7" display="https://podminky.urs.cz/item/CS_URS_2024_01/122452203"/>
    <hyperlink ref="F117" r:id="rId8" display="https://podminky.urs.cz/item/CS_URS_2024_01/162201401"/>
    <hyperlink ref="F123" r:id="rId9" display="https://podminky.urs.cz/item/CS_URS_2024_01/162201411"/>
    <hyperlink ref="F129" r:id="rId10" display="https://podminky.urs.cz/item/CS_URS_2024_01/162201421"/>
    <hyperlink ref="F135" r:id="rId11" display="https://podminky.urs.cz/item/CS_URS_2024_01/162301931"/>
    <hyperlink ref="F139" r:id="rId12" display="https://podminky.urs.cz/item/CS_URS_2024_01/162301951"/>
    <hyperlink ref="F143" r:id="rId13" display="https://podminky.urs.cz/item/CS_URS_2024_01/162301971"/>
    <hyperlink ref="F147" r:id="rId14" display="https://podminky.urs.cz/item/CS_URS_2024_01/162351103"/>
    <hyperlink ref="F151" r:id="rId15" display="https://podminky.urs.cz/item/CS_URS_2024_01/162651112"/>
    <hyperlink ref="F158" r:id="rId16" display="https://podminky.urs.cz/item/CS_URS_2024_01/162751137"/>
    <hyperlink ref="F165" r:id="rId17" display="https://podminky.urs.cz/item/CS_URS_2024_01/162751139"/>
    <hyperlink ref="F169" r:id="rId18" display="https://podminky.urs.cz/item/CS_URS_2024_01/167151101"/>
    <hyperlink ref="F173" r:id="rId19" display="https://podminky.urs.cz/item/CS_URS_2024_01/167151102"/>
    <hyperlink ref="F180" r:id="rId20" display="https://podminky.urs.cz/item/CS_URS_2024_01/171152111"/>
    <hyperlink ref="F186" r:id="rId21" display="https://podminky.urs.cz/item/CS_URS_2024_01/171201231"/>
    <hyperlink ref="F190" r:id="rId22" display="https://podminky.urs.cz/item/CS_URS_2024_01/171251101"/>
    <hyperlink ref="F193" r:id="rId23" display="https://podminky.urs.cz/item/CS_URS_2024_01/171251201"/>
    <hyperlink ref="F200" r:id="rId24" display="https://podminky.urs.cz/item/CS_URS_2024_01/181252305"/>
    <hyperlink ref="F206" r:id="rId25" display="https://podminky.urs.cz/item/CS_URS_2024_01/181411122"/>
    <hyperlink ref="F213" r:id="rId26" display="https://podminky.urs.cz/item/CS_URS_2024_01/182251101"/>
    <hyperlink ref="F218" r:id="rId27" display="https://podminky.urs.cz/item/CS_URS_2024_01/182351023"/>
    <hyperlink ref="F224" r:id="rId28" display="https://podminky.urs.cz/item/CS_URS_2024_01/564831011"/>
    <hyperlink ref="F228" r:id="rId29" display="https://podminky.urs.cz/item/CS_URS_2024_01/564841012"/>
    <hyperlink ref="F232" r:id="rId30" display="https://podminky.urs.cz/item/CS_URS_2024_01/564851111"/>
    <hyperlink ref="F239" r:id="rId31" display="https://podminky.urs.cz/item/CS_URS_2024_01/565135121"/>
    <hyperlink ref="F246" r:id="rId32" display="https://podminky.urs.cz/item/CS_URS_2024_01/567142111"/>
    <hyperlink ref="F250" r:id="rId33" display="https://podminky.urs.cz/item/CS_URS_2024_01/569903311"/>
    <hyperlink ref="F255" r:id="rId34" display="https://podminky.urs.cz/item/CS_URS_2024_01/569931132"/>
    <hyperlink ref="F261" r:id="rId35" display="https://podminky.urs.cz/item/CS_URS_2024_01/573211107"/>
    <hyperlink ref="F268" r:id="rId36" display="https://podminky.urs.cz/item/CS_URS_2024_01/573211108"/>
    <hyperlink ref="F275" r:id="rId37" display="https://podminky.urs.cz/item/CS_URS_2024_01/577144141"/>
    <hyperlink ref="F282" r:id="rId38" display="https://podminky.urs.cz/item/CS_URS_2024_01/577155142"/>
    <hyperlink ref="F289" r:id="rId39" display="https://podminky.urs.cz/item/CS_URS_2024_01/581121215"/>
    <hyperlink ref="F294" r:id="rId40" display="https://podminky.urs.cz/item/CS_URS_2024_01/913121111"/>
    <hyperlink ref="F306" r:id="rId41" display="https://podminky.urs.cz/item/CS_URS_2024_01/913121211"/>
    <hyperlink ref="F310" r:id="rId42" display="https://podminky.urs.cz/item/CS_URS_2024_01/913311111"/>
    <hyperlink ref="F314" r:id="rId43" display="https://podminky.urs.cz/item/CS_URS_2024_01/913311211"/>
    <hyperlink ref="F318" r:id="rId44" display="https://podminky.urs.cz/item/CS_URS_2024_01/914111111"/>
    <hyperlink ref="F338" r:id="rId45" display="https://podminky.urs.cz/item/CS_URS_2024_01/914111121"/>
    <hyperlink ref="F343" r:id="rId46" display="https://podminky.urs.cz/item/CS_URS_2024_01/914511112"/>
    <hyperlink ref="F356" r:id="rId47" display="https://podminky.urs.cz/item/CS_URS_2024_01/915211112"/>
    <hyperlink ref="F362" r:id="rId48" display="https://podminky.urs.cz/item/CS_URS_2024_01/915231112"/>
    <hyperlink ref="F366" r:id="rId49" display="https://podminky.urs.cz/item/CS_URS_2024_01/915611111"/>
    <hyperlink ref="F368" r:id="rId50" display="https://podminky.urs.cz/item/CS_URS_2024_01/915621111"/>
    <hyperlink ref="F370" r:id="rId51" display="https://podminky.urs.cz/item/CS_URS_2024_01/916241113"/>
    <hyperlink ref="F382" r:id="rId52" display="https://podminky.urs.cz/item/CS_URS_2024_01/916991121"/>
    <hyperlink ref="F386" r:id="rId53" display="https://podminky.urs.cz/item/CS_URS_2024_01/919731123"/>
    <hyperlink ref="F392" r:id="rId54" display="https://podminky.urs.cz/item/CS_URS_2024_01/919732211"/>
    <hyperlink ref="F397" r:id="rId55" display="https://podminky.urs.cz/item/CS_URS_2024_01/919735113"/>
    <hyperlink ref="F403" r:id="rId56" display="https://podminky.urs.cz/item/CS_URS_2024_01/938908411"/>
    <hyperlink ref="F407" r:id="rId57" display="https://podminky.urs.cz/item/CS_URS_2024_01/938909311"/>
    <hyperlink ref="F411" r:id="rId58" display="https://podminky.urs.cz/item/CS_URS_2024_01/966006132"/>
    <hyperlink ref="F417" r:id="rId59" display="https://podminky.urs.cz/item/CS_URS_2024_01/966006211"/>
    <hyperlink ref="F425" r:id="rId60" display="https://podminky.urs.cz/item/CS_URS_2024_01/966008112"/>
    <hyperlink ref="F430" r:id="rId61" display="https://podminky.urs.cz/item/CS_URS_2024_01/966008311"/>
    <hyperlink ref="F436" r:id="rId62" display="https://podminky.urs.cz/item/CS_URS_2024_01/997221551"/>
    <hyperlink ref="F442" r:id="rId63" display="https://podminky.urs.cz/item/CS_URS_2024_01/997221559"/>
    <hyperlink ref="F452" r:id="rId64" display="https://podminky.urs.cz/item/CS_URS_2024_01/997221561"/>
    <hyperlink ref="F455" r:id="rId65" display="https://podminky.urs.cz/item/CS_URS_2024_01/997221569"/>
    <hyperlink ref="F459" r:id="rId66" display="https://podminky.urs.cz/item/CS_URS_2024_01/997221571"/>
    <hyperlink ref="F462" r:id="rId67" display="https://podminky.urs.cz/item/CS_URS_2024_01/997221579"/>
    <hyperlink ref="F466" r:id="rId68" display="https://podminky.urs.cz/item/CS_URS_2024_01/997221611"/>
    <hyperlink ref="F469" r:id="rId69" display="https://podminky.urs.cz/item/CS_URS_2024_01/997221861"/>
    <hyperlink ref="F472" r:id="rId70" display="https://podminky.urs.cz/item/CS_URS_2024_01/997221873"/>
    <hyperlink ref="F477" r:id="rId71" display="https://podminky.urs.cz/item/CS_URS_2024_01/997221875"/>
    <hyperlink ref="F481" r:id="rId72" display="https://podminky.urs.cz/item/CS_URS_2024_01/998225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3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89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83</v>
      </c>
    </row>
    <row r="4" s="1" customFormat="1" ht="24.96" customHeight="1">
      <c r="B4" s="23"/>
      <c r="D4" s="133" t="s">
        <v>104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II/201 - BROUMOV - PRŮTAH, VJEZDOVÉ BRÁNY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105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803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82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15. 4. 2024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19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27</v>
      </c>
      <c r="F15" s="41"/>
      <c r="G15" s="41"/>
      <c r="H15" s="41"/>
      <c r="I15" s="135" t="s">
        <v>28</v>
      </c>
      <c r="J15" s="139" t="s">
        <v>19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29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28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31</v>
      </c>
      <c r="E20" s="41"/>
      <c r="F20" s="41"/>
      <c r="G20" s="41"/>
      <c r="H20" s="41"/>
      <c r="I20" s="135" t="s">
        <v>26</v>
      </c>
      <c r="J20" s="139" t="s">
        <v>19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32</v>
      </c>
      <c r="F21" s="41"/>
      <c r="G21" s="41"/>
      <c r="H21" s="41"/>
      <c r="I21" s="135" t="s">
        <v>28</v>
      </c>
      <c r="J21" s="139" t="s">
        <v>19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34</v>
      </c>
      <c r="E23" s="41"/>
      <c r="F23" s="41"/>
      <c r="G23" s="41"/>
      <c r="H23" s="41"/>
      <c r="I23" s="135" t="s">
        <v>26</v>
      </c>
      <c r="J23" s="139" t="s">
        <v>19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35</v>
      </c>
      <c r="F24" s="41"/>
      <c r="G24" s="41"/>
      <c r="H24" s="41"/>
      <c r="I24" s="135" t="s">
        <v>28</v>
      </c>
      <c r="J24" s="139" t="s">
        <v>19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36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38</v>
      </c>
      <c r="E30" s="41"/>
      <c r="F30" s="41"/>
      <c r="G30" s="41"/>
      <c r="H30" s="41"/>
      <c r="I30" s="41"/>
      <c r="J30" s="147">
        <f>ROUND(J85,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40</v>
      </c>
      <c r="G32" s="41"/>
      <c r="H32" s="41"/>
      <c r="I32" s="148" t="s">
        <v>39</v>
      </c>
      <c r="J32" s="148" t="s">
        <v>41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42</v>
      </c>
      <c r="E33" s="135" t="s">
        <v>43</v>
      </c>
      <c r="F33" s="150">
        <f>ROUND((SUM(BE85:BE373)),  2)</f>
        <v>0</v>
      </c>
      <c r="G33" s="41"/>
      <c r="H33" s="41"/>
      <c r="I33" s="151">
        <v>0.20999999999999999</v>
      </c>
      <c r="J33" s="150">
        <f>ROUND(((SUM(BE85:BE373))*I33),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44</v>
      </c>
      <c r="F34" s="150">
        <f>ROUND((SUM(BF85:BF373)),  2)</f>
        <v>0</v>
      </c>
      <c r="G34" s="41"/>
      <c r="H34" s="41"/>
      <c r="I34" s="151">
        <v>0.12</v>
      </c>
      <c r="J34" s="150">
        <f>ROUND(((SUM(BF85:BF373))*I34),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45</v>
      </c>
      <c r="F35" s="150">
        <f>ROUND((SUM(BG85:BG373)),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46</v>
      </c>
      <c r="F36" s="150">
        <f>ROUND((SUM(BH85:BH373)),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47</v>
      </c>
      <c r="F37" s="150">
        <f>ROUND((SUM(BI85:BI373)),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48</v>
      </c>
      <c r="E39" s="154"/>
      <c r="F39" s="154"/>
      <c r="G39" s="155" t="s">
        <v>49</v>
      </c>
      <c r="H39" s="156" t="s">
        <v>50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107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II/201 - BROUMOV - PRŮTAH, VJEZDOVÉ BRÁNY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105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103 - VJEZDOVÁ BRÁNA B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Broumov</v>
      </c>
      <c r="G52" s="43"/>
      <c r="H52" s="43"/>
      <c r="I52" s="35" t="s">
        <v>23</v>
      </c>
      <c r="J52" s="75" t="str">
        <f>IF(J12="","",J12)</f>
        <v>15. 4. 2024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SÚS Plzeňského kraje, p.o.</v>
      </c>
      <c r="G54" s="43"/>
      <c r="H54" s="43"/>
      <c r="I54" s="35" t="s">
        <v>31</v>
      </c>
      <c r="J54" s="39" t="str">
        <f>E21</f>
        <v>Ing. Jaroslav Rojt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34</v>
      </c>
      <c r="J55" s="39" t="str">
        <f>E24</f>
        <v>Jan Leinhäupel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108</v>
      </c>
      <c r="D57" s="165"/>
      <c r="E57" s="165"/>
      <c r="F57" s="165"/>
      <c r="G57" s="165"/>
      <c r="H57" s="165"/>
      <c r="I57" s="165"/>
      <c r="J57" s="166" t="s">
        <v>109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70</v>
      </c>
      <c r="D59" s="43"/>
      <c r="E59" s="43"/>
      <c r="F59" s="43"/>
      <c r="G59" s="43"/>
      <c r="H59" s="43"/>
      <c r="I59" s="43"/>
      <c r="J59" s="105">
        <f>J85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110</v>
      </c>
    </row>
    <row r="60" s="9" customFormat="1" ht="24.96" customHeight="1">
      <c r="A60" s="9"/>
      <c r="B60" s="168"/>
      <c r="C60" s="169"/>
      <c r="D60" s="170" t="s">
        <v>111</v>
      </c>
      <c r="E60" s="171"/>
      <c r="F60" s="171"/>
      <c r="G60" s="171"/>
      <c r="H60" s="171"/>
      <c r="I60" s="171"/>
      <c r="J60" s="172">
        <f>J86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112</v>
      </c>
      <c r="E61" s="177"/>
      <c r="F61" s="177"/>
      <c r="G61" s="177"/>
      <c r="H61" s="177"/>
      <c r="I61" s="177"/>
      <c r="J61" s="178">
        <f>J87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113</v>
      </c>
      <c r="E62" s="177"/>
      <c r="F62" s="177"/>
      <c r="G62" s="177"/>
      <c r="H62" s="177"/>
      <c r="I62" s="177"/>
      <c r="J62" s="178">
        <f>J172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114</v>
      </c>
      <c r="E63" s="177"/>
      <c r="F63" s="177"/>
      <c r="G63" s="177"/>
      <c r="H63" s="177"/>
      <c r="I63" s="177"/>
      <c r="J63" s="178">
        <f>J227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115</v>
      </c>
      <c r="E64" s="177"/>
      <c r="F64" s="177"/>
      <c r="G64" s="177"/>
      <c r="H64" s="177"/>
      <c r="I64" s="177"/>
      <c r="J64" s="178">
        <f>J336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116</v>
      </c>
      <c r="E65" s="177"/>
      <c r="F65" s="177"/>
      <c r="G65" s="177"/>
      <c r="H65" s="177"/>
      <c r="I65" s="177"/>
      <c r="J65" s="178">
        <f>J371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137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6.96" customHeight="1">
      <c r="A67" s="41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71" s="2" customFormat="1" ht="6.96" customHeight="1">
      <c r="A71" s="41"/>
      <c r="B71" s="64"/>
      <c r="C71" s="65"/>
      <c r="D71" s="65"/>
      <c r="E71" s="65"/>
      <c r="F71" s="65"/>
      <c r="G71" s="65"/>
      <c r="H71" s="65"/>
      <c r="I71" s="65"/>
      <c r="J71" s="65"/>
      <c r="K71" s="65"/>
      <c r="L71" s="13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24.96" customHeight="1">
      <c r="A72" s="41"/>
      <c r="B72" s="42"/>
      <c r="C72" s="26" t="s">
        <v>117</v>
      </c>
      <c r="D72" s="43"/>
      <c r="E72" s="43"/>
      <c r="F72" s="43"/>
      <c r="G72" s="43"/>
      <c r="H72" s="43"/>
      <c r="I72" s="43"/>
      <c r="J72" s="43"/>
      <c r="K72" s="43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16</v>
      </c>
      <c r="D74" s="43"/>
      <c r="E74" s="43"/>
      <c r="F74" s="43"/>
      <c r="G74" s="43"/>
      <c r="H74" s="43"/>
      <c r="I74" s="43"/>
      <c r="J74" s="43"/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6.5" customHeight="1">
      <c r="A75" s="41"/>
      <c r="B75" s="42"/>
      <c r="C75" s="43"/>
      <c r="D75" s="43"/>
      <c r="E75" s="163" t="str">
        <f>E7</f>
        <v>II/201 - BROUMOV - PRŮTAH, VJEZDOVÉ BRÁNY</v>
      </c>
      <c r="F75" s="35"/>
      <c r="G75" s="35"/>
      <c r="H75" s="35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105</v>
      </c>
      <c r="D76" s="43"/>
      <c r="E76" s="43"/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6.5" customHeight="1">
      <c r="A77" s="41"/>
      <c r="B77" s="42"/>
      <c r="C77" s="43"/>
      <c r="D77" s="43"/>
      <c r="E77" s="72" t="str">
        <f>E9</f>
        <v>103 - VJEZDOVÁ BRÁNA B</v>
      </c>
      <c r="F77" s="43"/>
      <c r="G77" s="43"/>
      <c r="H77" s="43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21</v>
      </c>
      <c r="D79" s="43"/>
      <c r="E79" s="43"/>
      <c r="F79" s="30" t="str">
        <f>F12</f>
        <v>Broumov</v>
      </c>
      <c r="G79" s="43"/>
      <c r="H79" s="43"/>
      <c r="I79" s="35" t="s">
        <v>23</v>
      </c>
      <c r="J79" s="75" t="str">
        <f>IF(J12="","",J12)</f>
        <v>15. 4. 2024</v>
      </c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5.15" customHeight="1">
      <c r="A81" s="41"/>
      <c r="B81" s="42"/>
      <c r="C81" s="35" t="s">
        <v>25</v>
      </c>
      <c r="D81" s="43"/>
      <c r="E81" s="43"/>
      <c r="F81" s="30" t="str">
        <f>E15</f>
        <v>SÚS Plzeňského kraje, p.o.</v>
      </c>
      <c r="G81" s="43"/>
      <c r="H81" s="43"/>
      <c r="I81" s="35" t="s">
        <v>31</v>
      </c>
      <c r="J81" s="39" t="str">
        <f>E21</f>
        <v>Ing. Jaroslav Rojt</v>
      </c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5.15" customHeight="1">
      <c r="A82" s="41"/>
      <c r="B82" s="42"/>
      <c r="C82" s="35" t="s">
        <v>29</v>
      </c>
      <c r="D82" s="43"/>
      <c r="E82" s="43"/>
      <c r="F82" s="30" t="str">
        <f>IF(E18="","",E18)</f>
        <v>Vyplň údaj</v>
      </c>
      <c r="G82" s="43"/>
      <c r="H82" s="43"/>
      <c r="I82" s="35" t="s">
        <v>34</v>
      </c>
      <c r="J82" s="39" t="str">
        <f>E24</f>
        <v>Jan Leinhäupel</v>
      </c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0.32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11" customFormat="1" ht="29.28" customHeight="1">
      <c r="A84" s="180"/>
      <c r="B84" s="181"/>
      <c r="C84" s="182" t="s">
        <v>118</v>
      </c>
      <c r="D84" s="183" t="s">
        <v>57</v>
      </c>
      <c r="E84" s="183" t="s">
        <v>53</v>
      </c>
      <c r="F84" s="183" t="s">
        <v>54</v>
      </c>
      <c r="G84" s="183" t="s">
        <v>119</v>
      </c>
      <c r="H84" s="183" t="s">
        <v>120</v>
      </c>
      <c r="I84" s="183" t="s">
        <v>121</v>
      </c>
      <c r="J84" s="183" t="s">
        <v>109</v>
      </c>
      <c r="K84" s="184" t="s">
        <v>122</v>
      </c>
      <c r="L84" s="185"/>
      <c r="M84" s="95" t="s">
        <v>19</v>
      </c>
      <c r="N84" s="96" t="s">
        <v>42</v>
      </c>
      <c r="O84" s="96" t="s">
        <v>123</v>
      </c>
      <c r="P84" s="96" t="s">
        <v>124</v>
      </c>
      <c r="Q84" s="96" t="s">
        <v>125</v>
      </c>
      <c r="R84" s="96" t="s">
        <v>126</v>
      </c>
      <c r="S84" s="96" t="s">
        <v>127</v>
      </c>
      <c r="T84" s="97" t="s">
        <v>128</v>
      </c>
      <c r="U84" s="180"/>
      <c r="V84" s="180"/>
      <c r="W84" s="180"/>
      <c r="X84" s="180"/>
      <c r="Y84" s="180"/>
      <c r="Z84" s="180"/>
      <c r="AA84" s="180"/>
      <c r="AB84" s="180"/>
      <c r="AC84" s="180"/>
      <c r="AD84" s="180"/>
      <c r="AE84" s="180"/>
    </row>
    <row r="85" s="2" customFormat="1" ht="22.8" customHeight="1">
      <c r="A85" s="41"/>
      <c r="B85" s="42"/>
      <c r="C85" s="102" t="s">
        <v>129</v>
      </c>
      <c r="D85" s="43"/>
      <c r="E85" s="43"/>
      <c r="F85" s="43"/>
      <c r="G85" s="43"/>
      <c r="H85" s="43"/>
      <c r="I85" s="43"/>
      <c r="J85" s="186">
        <f>BK85</f>
        <v>0</v>
      </c>
      <c r="K85" s="43"/>
      <c r="L85" s="47"/>
      <c r="M85" s="98"/>
      <c r="N85" s="187"/>
      <c r="O85" s="99"/>
      <c r="P85" s="188">
        <f>P86</f>
        <v>0</v>
      </c>
      <c r="Q85" s="99"/>
      <c r="R85" s="188">
        <f>R86</f>
        <v>30.792078979999999</v>
      </c>
      <c r="S85" s="99"/>
      <c r="T85" s="189">
        <f>T86</f>
        <v>205.66900000000001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T85" s="20" t="s">
        <v>71</v>
      </c>
      <c r="AU85" s="20" t="s">
        <v>110</v>
      </c>
      <c r="BK85" s="190">
        <f>BK86</f>
        <v>0</v>
      </c>
    </row>
    <row r="86" s="12" customFormat="1" ht="25.92" customHeight="1">
      <c r="A86" s="12"/>
      <c r="B86" s="191"/>
      <c r="C86" s="192"/>
      <c r="D86" s="193" t="s">
        <v>71</v>
      </c>
      <c r="E86" s="194" t="s">
        <v>130</v>
      </c>
      <c r="F86" s="194" t="s">
        <v>131</v>
      </c>
      <c r="G86" s="192"/>
      <c r="H86" s="192"/>
      <c r="I86" s="195"/>
      <c r="J86" s="196">
        <f>BK86</f>
        <v>0</v>
      </c>
      <c r="K86" s="192"/>
      <c r="L86" s="197"/>
      <c r="M86" s="198"/>
      <c r="N86" s="199"/>
      <c r="O86" s="199"/>
      <c r="P86" s="200">
        <f>P87+P172+P227+P336+P371</f>
        <v>0</v>
      </c>
      <c r="Q86" s="199"/>
      <c r="R86" s="200">
        <f>R87+R172+R227+R336+R371</f>
        <v>30.792078979999999</v>
      </c>
      <c r="S86" s="199"/>
      <c r="T86" s="201">
        <f>T87+T172+T227+T336+T371</f>
        <v>205.66900000000001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2" t="s">
        <v>80</v>
      </c>
      <c r="AT86" s="203" t="s">
        <v>71</v>
      </c>
      <c r="AU86" s="203" t="s">
        <v>72</v>
      </c>
      <c r="AY86" s="202" t="s">
        <v>132</v>
      </c>
      <c r="BK86" s="204">
        <f>BK87+BK172+BK227+BK336+BK371</f>
        <v>0</v>
      </c>
    </row>
    <row r="87" s="12" customFormat="1" ht="22.8" customHeight="1">
      <c r="A87" s="12"/>
      <c r="B87" s="191"/>
      <c r="C87" s="192"/>
      <c r="D87" s="193" t="s">
        <v>71</v>
      </c>
      <c r="E87" s="205" t="s">
        <v>80</v>
      </c>
      <c r="F87" s="205" t="s">
        <v>133</v>
      </c>
      <c r="G87" s="192"/>
      <c r="H87" s="192"/>
      <c r="I87" s="195"/>
      <c r="J87" s="206">
        <f>BK87</f>
        <v>0</v>
      </c>
      <c r="K87" s="192"/>
      <c r="L87" s="197"/>
      <c r="M87" s="198"/>
      <c r="N87" s="199"/>
      <c r="O87" s="199"/>
      <c r="P87" s="200">
        <f>SUM(P88:P171)</f>
        <v>0</v>
      </c>
      <c r="Q87" s="199"/>
      <c r="R87" s="200">
        <f>SUM(R88:R171)</f>
        <v>0.017149999999999999</v>
      </c>
      <c r="S87" s="199"/>
      <c r="T87" s="201">
        <f>SUM(T88:T171)</f>
        <v>200.41900000000001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2" t="s">
        <v>80</v>
      </c>
      <c r="AT87" s="203" t="s">
        <v>71</v>
      </c>
      <c r="AU87" s="203" t="s">
        <v>80</v>
      </c>
      <c r="AY87" s="202" t="s">
        <v>132</v>
      </c>
      <c r="BK87" s="204">
        <f>SUM(BK88:BK171)</f>
        <v>0</v>
      </c>
    </row>
    <row r="88" s="2" customFormat="1" ht="37.8" customHeight="1">
      <c r="A88" s="41"/>
      <c r="B88" s="42"/>
      <c r="C88" s="207" t="s">
        <v>80</v>
      </c>
      <c r="D88" s="207" t="s">
        <v>134</v>
      </c>
      <c r="E88" s="208" t="s">
        <v>804</v>
      </c>
      <c r="F88" s="209" t="s">
        <v>805</v>
      </c>
      <c r="G88" s="210" t="s">
        <v>137</v>
      </c>
      <c r="H88" s="211">
        <v>1.3999999999999999</v>
      </c>
      <c r="I88" s="212"/>
      <c r="J88" s="213">
        <f>ROUND(I88*H88,2)</f>
        <v>0</v>
      </c>
      <c r="K88" s="209" t="s">
        <v>138</v>
      </c>
      <c r="L88" s="47"/>
      <c r="M88" s="214" t="s">
        <v>19</v>
      </c>
      <c r="N88" s="215" t="s">
        <v>43</v>
      </c>
      <c r="O88" s="87"/>
      <c r="P88" s="216">
        <f>O88*H88</f>
        <v>0</v>
      </c>
      <c r="Q88" s="216">
        <v>0</v>
      </c>
      <c r="R88" s="216">
        <f>Q88*H88</f>
        <v>0</v>
      </c>
      <c r="S88" s="216">
        <v>0.26000000000000001</v>
      </c>
      <c r="T88" s="217">
        <f>S88*H88</f>
        <v>0.36399999999999999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18" t="s">
        <v>139</v>
      </c>
      <c r="AT88" s="218" t="s">
        <v>134</v>
      </c>
      <c r="AU88" s="218" t="s">
        <v>83</v>
      </c>
      <c r="AY88" s="20" t="s">
        <v>132</v>
      </c>
      <c r="BE88" s="219">
        <f>IF(N88="základní",J88,0)</f>
        <v>0</v>
      </c>
      <c r="BF88" s="219">
        <f>IF(N88="snížená",J88,0)</f>
        <v>0</v>
      </c>
      <c r="BG88" s="219">
        <f>IF(N88="zákl. přenesená",J88,0)</f>
        <v>0</v>
      </c>
      <c r="BH88" s="219">
        <f>IF(N88="sníž. přenesená",J88,0)</f>
        <v>0</v>
      </c>
      <c r="BI88" s="219">
        <f>IF(N88="nulová",J88,0)</f>
        <v>0</v>
      </c>
      <c r="BJ88" s="20" t="s">
        <v>80</v>
      </c>
      <c r="BK88" s="219">
        <f>ROUND(I88*H88,2)</f>
        <v>0</v>
      </c>
      <c r="BL88" s="20" t="s">
        <v>139</v>
      </c>
      <c r="BM88" s="218" t="s">
        <v>806</v>
      </c>
    </row>
    <row r="89" s="2" customFormat="1">
      <c r="A89" s="41"/>
      <c r="B89" s="42"/>
      <c r="C89" s="43"/>
      <c r="D89" s="220" t="s">
        <v>141</v>
      </c>
      <c r="E89" s="43"/>
      <c r="F89" s="221" t="s">
        <v>807</v>
      </c>
      <c r="G89" s="43"/>
      <c r="H89" s="43"/>
      <c r="I89" s="222"/>
      <c r="J89" s="43"/>
      <c r="K89" s="43"/>
      <c r="L89" s="47"/>
      <c r="M89" s="223"/>
      <c r="N89" s="224"/>
      <c r="O89" s="87"/>
      <c r="P89" s="87"/>
      <c r="Q89" s="87"/>
      <c r="R89" s="87"/>
      <c r="S89" s="87"/>
      <c r="T89" s="88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141</v>
      </c>
      <c r="AU89" s="20" t="s">
        <v>83</v>
      </c>
    </row>
    <row r="90" s="14" customFormat="1">
      <c r="A90" s="14"/>
      <c r="B90" s="236"/>
      <c r="C90" s="237"/>
      <c r="D90" s="227" t="s">
        <v>143</v>
      </c>
      <c r="E90" s="238" t="s">
        <v>19</v>
      </c>
      <c r="F90" s="239" t="s">
        <v>808</v>
      </c>
      <c r="G90" s="237"/>
      <c r="H90" s="240">
        <v>1.3999999999999999</v>
      </c>
      <c r="I90" s="241"/>
      <c r="J90" s="237"/>
      <c r="K90" s="237"/>
      <c r="L90" s="242"/>
      <c r="M90" s="243"/>
      <c r="N90" s="244"/>
      <c r="O90" s="244"/>
      <c r="P90" s="244"/>
      <c r="Q90" s="244"/>
      <c r="R90" s="244"/>
      <c r="S90" s="244"/>
      <c r="T90" s="245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46" t="s">
        <v>143</v>
      </c>
      <c r="AU90" s="246" t="s">
        <v>83</v>
      </c>
      <c r="AV90" s="14" t="s">
        <v>83</v>
      </c>
      <c r="AW90" s="14" t="s">
        <v>33</v>
      </c>
      <c r="AX90" s="14" t="s">
        <v>80</v>
      </c>
      <c r="AY90" s="246" t="s">
        <v>132</v>
      </c>
    </row>
    <row r="91" s="2" customFormat="1" ht="37.8" customHeight="1">
      <c r="A91" s="41"/>
      <c r="B91" s="42"/>
      <c r="C91" s="207" t="s">
        <v>83</v>
      </c>
      <c r="D91" s="207" t="s">
        <v>134</v>
      </c>
      <c r="E91" s="208" t="s">
        <v>446</v>
      </c>
      <c r="F91" s="209" t="s">
        <v>447</v>
      </c>
      <c r="G91" s="210" t="s">
        <v>137</v>
      </c>
      <c r="H91" s="211">
        <v>190</v>
      </c>
      <c r="I91" s="212"/>
      <c r="J91" s="213">
        <f>ROUND(I91*H91,2)</f>
        <v>0</v>
      </c>
      <c r="K91" s="209" t="s">
        <v>138</v>
      </c>
      <c r="L91" s="47"/>
      <c r="M91" s="214" t="s">
        <v>19</v>
      </c>
      <c r="N91" s="215" t="s">
        <v>43</v>
      </c>
      <c r="O91" s="87"/>
      <c r="P91" s="216">
        <f>O91*H91</f>
        <v>0</v>
      </c>
      <c r="Q91" s="216">
        <v>0</v>
      </c>
      <c r="R91" s="216">
        <f>Q91*H91</f>
        <v>0</v>
      </c>
      <c r="S91" s="216">
        <v>0.62</v>
      </c>
      <c r="T91" s="217">
        <f>S91*H91</f>
        <v>117.8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18" t="s">
        <v>139</v>
      </c>
      <c r="AT91" s="218" t="s">
        <v>134</v>
      </c>
      <c r="AU91" s="218" t="s">
        <v>83</v>
      </c>
      <c r="AY91" s="20" t="s">
        <v>132</v>
      </c>
      <c r="BE91" s="219">
        <f>IF(N91="základní",J91,0)</f>
        <v>0</v>
      </c>
      <c r="BF91" s="219">
        <f>IF(N91="snížená",J91,0)</f>
        <v>0</v>
      </c>
      <c r="BG91" s="219">
        <f>IF(N91="zákl. přenesená",J91,0)</f>
        <v>0</v>
      </c>
      <c r="BH91" s="219">
        <f>IF(N91="sníž. přenesená",J91,0)</f>
        <v>0</v>
      </c>
      <c r="BI91" s="219">
        <f>IF(N91="nulová",J91,0)</f>
        <v>0</v>
      </c>
      <c r="BJ91" s="20" t="s">
        <v>80</v>
      </c>
      <c r="BK91" s="219">
        <f>ROUND(I91*H91,2)</f>
        <v>0</v>
      </c>
      <c r="BL91" s="20" t="s">
        <v>139</v>
      </c>
      <c r="BM91" s="218" t="s">
        <v>448</v>
      </c>
    </row>
    <row r="92" s="2" customFormat="1">
      <c r="A92" s="41"/>
      <c r="B92" s="42"/>
      <c r="C92" s="43"/>
      <c r="D92" s="220" t="s">
        <v>141</v>
      </c>
      <c r="E92" s="43"/>
      <c r="F92" s="221" t="s">
        <v>449</v>
      </c>
      <c r="G92" s="43"/>
      <c r="H92" s="43"/>
      <c r="I92" s="222"/>
      <c r="J92" s="43"/>
      <c r="K92" s="43"/>
      <c r="L92" s="47"/>
      <c r="M92" s="223"/>
      <c r="N92" s="224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141</v>
      </c>
      <c r="AU92" s="20" t="s">
        <v>83</v>
      </c>
    </row>
    <row r="93" s="14" customFormat="1">
      <c r="A93" s="14"/>
      <c r="B93" s="236"/>
      <c r="C93" s="237"/>
      <c r="D93" s="227" t="s">
        <v>143</v>
      </c>
      <c r="E93" s="238" t="s">
        <v>19</v>
      </c>
      <c r="F93" s="239" t="s">
        <v>809</v>
      </c>
      <c r="G93" s="237"/>
      <c r="H93" s="240">
        <v>190</v>
      </c>
      <c r="I93" s="241"/>
      <c r="J93" s="237"/>
      <c r="K93" s="237"/>
      <c r="L93" s="242"/>
      <c r="M93" s="243"/>
      <c r="N93" s="244"/>
      <c r="O93" s="244"/>
      <c r="P93" s="244"/>
      <c r="Q93" s="244"/>
      <c r="R93" s="244"/>
      <c r="S93" s="244"/>
      <c r="T93" s="245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6" t="s">
        <v>143</v>
      </c>
      <c r="AU93" s="246" t="s">
        <v>83</v>
      </c>
      <c r="AV93" s="14" t="s">
        <v>83</v>
      </c>
      <c r="AW93" s="14" t="s">
        <v>33</v>
      </c>
      <c r="AX93" s="14" t="s">
        <v>80</v>
      </c>
      <c r="AY93" s="246" t="s">
        <v>132</v>
      </c>
    </row>
    <row r="94" s="2" customFormat="1" ht="37.8" customHeight="1">
      <c r="A94" s="41"/>
      <c r="B94" s="42"/>
      <c r="C94" s="207" t="s">
        <v>157</v>
      </c>
      <c r="D94" s="207" t="s">
        <v>134</v>
      </c>
      <c r="E94" s="208" t="s">
        <v>451</v>
      </c>
      <c r="F94" s="209" t="s">
        <v>452</v>
      </c>
      <c r="G94" s="210" t="s">
        <v>137</v>
      </c>
      <c r="H94" s="211">
        <v>190</v>
      </c>
      <c r="I94" s="212"/>
      <c r="J94" s="213">
        <f>ROUND(I94*H94,2)</f>
        <v>0</v>
      </c>
      <c r="K94" s="209" t="s">
        <v>138</v>
      </c>
      <c r="L94" s="47"/>
      <c r="M94" s="214" t="s">
        <v>19</v>
      </c>
      <c r="N94" s="215" t="s">
        <v>43</v>
      </c>
      <c r="O94" s="87"/>
      <c r="P94" s="216">
        <f>O94*H94</f>
        <v>0</v>
      </c>
      <c r="Q94" s="216">
        <v>0</v>
      </c>
      <c r="R94" s="216">
        <f>Q94*H94</f>
        <v>0</v>
      </c>
      <c r="S94" s="216">
        <v>0.22</v>
      </c>
      <c r="T94" s="217">
        <f>S94*H94</f>
        <v>41.799999999999997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18" t="s">
        <v>139</v>
      </c>
      <c r="AT94" s="218" t="s">
        <v>134</v>
      </c>
      <c r="AU94" s="218" t="s">
        <v>83</v>
      </c>
      <c r="AY94" s="20" t="s">
        <v>132</v>
      </c>
      <c r="BE94" s="219">
        <f>IF(N94="základní",J94,0)</f>
        <v>0</v>
      </c>
      <c r="BF94" s="219">
        <f>IF(N94="snížená",J94,0)</f>
        <v>0</v>
      </c>
      <c r="BG94" s="219">
        <f>IF(N94="zákl. přenesená",J94,0)</f>
        <v>0</v>
      </c>
      <c r="BH94" s="219">
        <f>IF(N94="sníž. přenesená",J94,0)</f>
        <v>0</v>
      </c>
      <c r="BI94" s="219">
        <f>IF(N94="nulová",J94,0)</f>
        <v>0</v>
      </c>
      <c r="BJ94" s="20" t="s">
        <v>80</v>
      </c>
      <c r="BK94" s="219">
        <f>ROUND(I94*H94,2)</f>
        <v>0</v>
      </c>
      <c r="BL94" s="20" t="s">
        <v>139</v>
      </c>
      <c r="BM94" s="218" t="s">
        <v>453</v>
      </c>
    </row>
    <row r="95" s="2" customFormat="1">
      <c r="A95" s="41"/>
      <c r="B95" s="42"/>
      <c r="C95" s="43"/>
      <c r="D95" s="220" t="s">
        <v>141</v>
      </c>
      <c r="E95" s="43"/>
      <c r="F95" s="221" t="s">
        <v>454</v>
      </c>
      <c r="G95" s="43"/>
      <c r="H95" s="43"/>
      <c r="I95" s="222"/>
      <c r="J95" s="43"/>
      <c r="K95" s="43"/>
      <c r="L95" s="47"/>
      <c r="M95" s="223"/>
      <c r="N95" s="224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141</v>
      </c>
      <c r="AU95" s="20" t="s">
        <v>83</v>
      </c>
    </row>
    <row r="96" s="14" customFormat="1">
      <c r="A96" s="14"/>
      <c r="B96" s="236"/>
      <c r="C96" s="237"/>
      <c r="D96" s="227" t="s">
        <v>143</v>
      </c>
      <c r="E96" s="238" t="s">
        <v>19</v>
      </c>
      <c r="F96" s="239" t="s">
        <v>810</v>
      </c>
      <c r="G96" s="237"/>
      <c r="H96" s="240">
        <v>190</v>
      </c>
      <c r="I96" s="241"/>
      <c r="J96" s="237"/>
      <c r="K96" s="237"/>
      <c r="L96" s="242"/>
      <c r="M96" s="243"/>
      <c r="N96" s="244"/>
      <c r="O96" s="244"/>
      <c r="P96" s="244"/>
      <c r="Q96" s="244"/>
      <c r="R96" s="244"/>
      <c r="S96" s="244"/>
      <c r="T96" s="245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6" t="s">
        <v>143</v>
      </c>
      <c r="AU96" s="246" t="s">
        <v>83</v>
      </c>
      <c r="AV96" s="14" t="s">
        <v>83</v>
      </c>
      <c r="AW96" s="14" t="s">
        <v>33</v>
      </c>
      <c r="AX96" s="14" t="s">
        <v>80</v>
      </c>
      <c r="AY96" s="246" t="s">
        <v>132</v>
      </c>
    </row>
    <row r="97" s="2" customFormat="1" ht="24.15" customHeight="1">
      <c r="A97" s="41"/>
      <c r="B97" s="42"/>
      <c r="C97" s="207" t="s">
        <v>139</v>
      </c>
      <c r="D97" s="207" t="s">
        <v>134</v>
      </c>
      <c r="E97" s="208" t="s">
        <v>456</v>
      </c>
      <c r="F97" s="209" t="s">
        <v>457</v>
      </c>
      <c r="G97" s="210" t="s">
        <v>137</v>
      </c>
      <c r="H97" s="211">
        <v>175</v>
      </c>
      <c r="I97" s="212"/>
      <c r="J97" s="213">
        <f>ROUND(I97*H97,2)</f>
        <v>0</v>
      </c>
      <c r="K97" s="209" t="s">
        <v>138</v>
      </c>
      <c r="L97" s="47"/>
      <c r="M97" s="214" t="s">
        <v>19</v>
      </c>
      <c r="N97" s="215" t="s">
        <v>43</v>
      </c>
      <c r="O97" s="87"/>
      <c r="P97" s="216">
        <f>O97*H97</f>
        <v>0</v>
      </c>
      <c r="Q97" s="216">
        <v>9.0000000000000006E-05</v>
      </c>
      <c r="R97" s="216">
        <f>Q97*H97</f>
        <v>0.01575</v>
      </c>
      <c r="S97" s="216">
        <v>0.23000000000000001</v>
      </c>
      <c r="T97" s="217">
        <f>S97*H97</f>
        <v>40.25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18" t="s">
        <v>139</v>
      </c>
      <c r="AT97" s="218" t="s">
        <v>134</v>
      </c>
      <c r="AU97" s="218" t="s">
        <v>83</v>
      </c>
      <c r="AY97" s="20" t="s">
        <v>132</v>
      </c>
      <c r="BE97" s="219">
        <f>IF(N97="základní",J97,0)</f>
        <v>0</v>
      </c>
      <c r="BF97" s="219">
        <f>IF(N97="snížená",J97,0)</f>
        <v>0</v>
      </c>
      <c r="BG97" s="219">
        <f>IF(N97="zákl. přenesená",J97,0)</f>
        <v>0</v>
      </c>
      <c r="BH97" s="219">
        <f>IF(N97="sníž. přenesená",J97,0)</f>
        <v>0</v>
      </c>
      <c r="BI97" s="219">
        <f>IF(N97="nulová",J97,0)</f>
        <v>0</v>
      </c>
      <c r="BJ97" s="20" t="s">
        <v>80</v>
      </c>
      <c r="BK97" s="219">
        <f>ROUND(I97*H97,2)</f>
        <v>0</v>
      </c>
      <c r="BL97" s="20" t="s">
        <v>139</v>
      </c>
      <c r="BM97" s="218" t="s">
        <v>458</v>
      </c>
    </row>
    <row r="98" s="2" customFormat="1">
      <c r="A98" s="41"/>
      <c r="B98" s="42"/>
      <c r="C98" s="43"/>
      <c r="D98" s="220" t="s">
        <v>141</v>
      </c>
      <c r="E98" s="43"/>
      <c r="F98" s="221" t="s">
        <v>459</v>
      </c>
      <c r="G98" s="43"/>
      <c r="H98" s="43"/>
      <c r="I98" s="222"/>
      <c r="J98" s="43"/>
      <c r="K98" s="43"/>
      <c r="L98" s="47"/>
      <c r="M98" s="223"/>
      <c r="N98" s="224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141</v>
      </c>
      <c r="AU98" s="20" t="s">
        <v>83</v>
      </c>
    </row>
    <row r="99" s="14" customFormat="1">
      <c r="A99" s="14"/>
      <c r="B99" s="236"/>
      <c r="C99" s="237"/>
      <c r="D99" s="227" t="s">
        <v>143</v>
      </c>
      <c r="E99" s="238" t="s">
        <v>19</v>
      </c>
      <c r="F99" s="239" t="s">
        <v>460</v>
      </c>
      <c r="G99" s="237"/>
      <c r="H99" s="240">
        <v>175</v>
      </c>
      <c r="I99" s="241"/>
      <c r="J99" s="237"/>
      <c r="K99" s="237"/>
      <c r="L99" s="242"/>
      <c r="M99" s="243"/>
      <c r="N99" s="244"/>
      <c r="O99" s="244"/>
      <c r="P99" s="244"/>
      <c r="Q99" s="244"/>
      <c r="R99" s="244"/>
      <c r="S99" s="244"/>
      <c r="T99" s="245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6" t="s">
        <v>143</v>
      </c>
      <c r="AU99" s="246" t="s">
        <v>83</v>
      </c>
      <c r="AV99" s="14" t="s">
        <v>83</v>
      </c>
      <c r="AW99" s="14" t="s">
        <v>33</v>
      </c>
      <c r="AX99" s="14" t="s">
        <v>80</v>
      </c>
      <c r="AY99" s="246" t="s">
        <v>132</v>
      </c>
    </row>
    <row r="100" s="2" customFormat="1" ht="24.15" customHeight="1">
      <c r="A100" s="41"/>
      <c r="B100" s="42"/>
      <c r="C100" s="207" t="s">
        <v>174</v>
      </c>
      <c r="D100" s="207" t="s">
        <v>134</v>
      </c>
      <c r="E100" s="208" t="s">
        <v>811</v>
      </c>
      <c r="F100" s="209" t="s">
        <v>812</v>
      </c>
      <c r="G100" s="210" t="s">
        <v>200</v>
      </c>
      <c r="H100" s="211">
        <v>1</v>
      </c>
      <c r="I100" s="212"/>
      <c r="J100" s="213">
        <f>ROUND(I100*H100,2)</f>
        <v>0</v>
      </c>
      <c r="K100" s="209" t="s">
        <v>138</v>
      </c>
      <c r="L100" s="47"/>
      <c r="M100" s="214" t="s">
        <v>19</v>
      </c>
      <c r="N100" s="215" t="s">
        <v>43</v>
      </c>
      <c r="O100" s="87"/>
      <c r="P100" s="216">
        <f>O100*H100</f>
        <v>0</v>
      </c>
      <c r="Q100" s="216">
        <v>0</v>
      </c>
      <c r="R100" s="216">
        <f>Q100*H100</f>
        <v>0</v>
      </c>
      <c r="S100" s="216">
        <v>0.20499999999999999</v>
      </c>
      <c r="T100" s="217">
        <f>S100*H100</f>
        <v>0.20499999999999999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18" t="s">
        <v>139</v>
      </c>
      <c r="AT100" s="218" t="s">
        <v>134</v>
      </c>
      <c r="AU100" s="218" t="s">
        <v>83</v>
      </c>
      <c r="AY100" s="20" t="s">
        <v>132</v>
      </c>
      <c r="BE100" s="219">
        <f>IF(N100="základní",J100,0)</f>
        <v>0</v>
      </c>
      <c r="BF100" s="219">
        <f>IF(N100="snížená",J100,0)</f>
        <v>0</v>
      </c>
      <c r="BG100" s="219">
        <f>IF(N100="zákl. přenesená",J100,0)</f>
        <v>0</v>
      </c>
      <c r="BH100" s="219">
        <f>IF(N100="sníž. přenesená",J100,0)</f>
        <v>0</v>
      </c>
      <c r="BI100" s="219">
        <f>IF(N100="nulová",J100,0)</f>
        <v>0</v>
      </c>
      <c r="BJ100" s="20" t="s">
        <v>80</v>
      </c>
      <c r="BK100" s="219">
        <f>ROUND(I100*H100,2)</f>
        <v>0</v>
      </c>
      <c r="BL100" s="20" t="s">
        <v>139</v>
      </c>
      <c r="BM100" s="218" t="s">
        <v>813</v>
      </c>
    </row>
    <row r="101" s="2" customFormat="1">
      <c r="A101" s="41"/>
      <c r="B101" s="42"/>
      <c r="C101" s="43"/>
      <c r="D101" s="220" t="s">
        <v>141</v>
      </c>
      <c r="E101" s="43"/>
      <c r="F101" s="221" t="s">
        <v>814</v>
      </c>
      <c r="G101" s="43"/>
      <c r="H101" s="43"/>
      <c r="I101" s="222"/>
      <c r="J101" s="43"/>
      <c r="K101" s="43"/>
      <c r="L101" s="47"/>
      <c r="M101" s="223"/>
      <c r="N101" s="224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141</v>
      </c>
      <c r="AU101" s="20" t="s">
        <v>83</v>
      </c>
    </row>
    <row r="102" s="14" customFormat="1">
      <c r="A102" s="14"/>
      <c r="B102" s="236"/>
      <c r="C102" s="237"/>
      <c r="D102" s="227" t="s">
        <v>143</v>
      </c>
      <c r="E102" s="238" t="s">
        <v>19</v>
      </c>
      <c r="F102" s="239" t="s">
        <v>815</v>
      </c>
      <c r="G102" s="237"/>
      <c r="H102" s="240">
        <v>1</v>
      </c>
      <c r="I102" s="241"/>
      <c r="J102" s="237"/>
      <c r="K102" s="237"/>
      <c r="L102" s="242"/>
      <c r="M102" s="243"/>
      <c r="N102" s="244"/>
      <c r="O102" s="244"/>
      <c r="P102" s="244"/>
      <c r="Q102" s="244"/>
      <c r="R102" s="244"/>
      <c r="S102" s="244"/>
      <c r="T102" s="245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6" t="s">
        <v>143</v>
      </c>
      <c r="AU102" s="246" t="s">
        <v>83</v>
      </c>
      <c r="AV102" s="14" t="s">
        <v>83</v>
      </c>
      <c r="AW102" s="14" t="s">
        <v>33</v>
      </c>
      <c r="AX102" s="14" t="s">
        <v>80</v>
      </c>
      <c r="AY102" s="246" t="s">
        <v>132</v>
      </c>
    </row>
    <row r="103" s="2" customFormat="1" ht="16.5" customHeight="1">
      <c r="A103" s="41"/>
      <c r="B103" s="42"/>
      <c r="C103" s="207" t="s">
        <v>180</v>
      </c>
      <c r="D103" s="207" t="s">
        <v>134</v>
      </c>
      <c r="E103" s="208" t="s">
        <v>461</v>
      </c>
      <c r="F103" s="209" t="s">
        <v>462</v>
      </c>
      <c r="G103" s="210" t="s">
        <v>137</v>
      </c>
      <c r="H103" s="211">
        <v>160</v>
      </c>
      <c r="I103" s="212"/>
      <c r="J103" s="213">
        <f>ROUND(I103*H103,2)</f>
        <v>0</v>
      </c>
      <c r="K103" s="209" t="s">
        <v>138</v>
      </c>
      <c r="L103" s="47"/>
      <c r="M103" s="214" t="s">
        <v>19</v>
      </c>
      <c r="N103" s="215" t="s">
        <v>43</v>
      </c>
      <c r="O103" s="87"/>
      <c r="P103" s="216">
        <f>O103*H103</f>
        <v>0</v>
      </c>
      <c r="Q103" s="216">
        <v>0</v>
      </c>
      <c r="R103" s="216">
        <f>Q103*H103</f>
        <v>0</v>
      </c>
      <c r="S103" s="216">
        <v>0</v>
      </c>
      <c r="T103" s="217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18" t="s">
        <v>139</v>
      </c>
      <c r="AT103" s="218" t="s">
        <v>134</v>
      </c>
      <c r="AU103" s="218" t="s">
        <v>83</v>
      </c>
      <c r="AY103" s="20" t="s">
        <v>132</v>
      </c>
      <c r="BE103" s="219">
        <f>IF(N103="základní",J103,0)</f>
        <v>0</v>
      </c>
      <c r="BF103" s="219">
        <f>IF(N103="snížená",J103,0)</f>
        <v>0</v>
      </c>
      <c r="BG103" s="219">
        <f>IF(N103="zákl. přenesená",J103,0)</f>
        <v>0</v>
      </c>
      <c r="BH103" s="219">
        <f>IF(N103="sníž. přenesená",J103,0)</f>
        <v>0</v>
      </c>
      <c r="BI103" s="219">
        <f>IF(N103="nulová",J103,0)</f>
        <v>0</v>
      </c>
      <c r="BJ103" s="20" t="s">
        <v>80</v>
      </c>
      <c r="BK103" s="219">
        <f>ROUND(I103*H103,2)</f>
        <v>0</v>
      </c>
      <c r="BL103" s="20" t="s">
        <v>139</v>
      </c>
      <c r="BM103" s="218" t="s">
        <v>463</v>
      </c>
    </row>
    <row r="104" s="2" customFormat="1">
      <c r="A104" s="41"/>
      <c r="B104" s="42"/>
      <c r="C104" s="43"/>
      <c r="D104" s="220" t="s">
        <v>141</v>
      </c>
      <c r="E104" s="43"/>
      <c r="F104" s="221" t="s">
        <v>464</v>
      </c>
      <c r="G104" s="43"/>
      <c r="H104" s="43"/>
      <c r="I104" s="222"/>
      <c r="J104" s="43"/>
      <c r="K104" s="43"/>
      <c r="L104" s="47"/>
      <c r="M104" s="223"/>
      <c r="N104" s="224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141</v>
      </c>
      <c r="AU104" s="20" t="s">
        <v>83</v>
      </c>
    </row>
    <row r="105" s="13" customFormat="1">
      <c r="A105" s="13"/>
      <c r="B105" s="225"/>
      <c r="C105" s="226"/>
      <c r="D105" s="227" t="s">
        <v>143</v>
      </c>
      <c r="E105" s="228" t="s">
        <v>19</v>
      </c>
      <c r="F105" s="229" t="s">
        <v>465</v>
      </c>
      <c r="G105" s="226"/>
      <c r="H105" s="228" t="s">
        <v>19</v>
      </c>
      <c r="I105" s="230"/>
      <c r="J105" s="226"/>
      <c r="K105" s="226"/>
      <c r="L105" s="231"/>
      <c r="M105" s="232"/>
      <c r="N105" s="233"/>
      <c r="O105" s="233"/>
      <c r="P105" s="233"/>
      <c r="Q105" s="233"/>
      <c r="R105" s="233"/>
      <c r="S105" s="233"/>
      <c r="T105" s="23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5" t="s">
        <v>143</v>
      </c>
      <c r="AU105" s="235" t="s">
        <v>83</v>
      </c>
      <c r="AV105" s="13" t="s">
        <v>80</v>
      </c>
      <c r="AW105" s="13" t="s">
        <v>33</v>
      </c>
      <c r="AX105" s="13" t="s">
        <v>72</v>
      </c>
      <c r="AY105" s="235" t="s">
        <v>132</v>
      </c>
    </row>
    <row r="106" s="14" customFormat="1">
      <c r="A106" s="14"/>
      <c r="B106" s="236"/>
      <c r="C106" s="237"/>
      <c r="D106" s="227" t="s">
        <v>143</v>
      </c>
      <c r="E106" s="238" t="s">
        <v>19</v>
      </c>
      <c r="F106" s="239" t="s">
        <v>816</v>
      </c>
      <c r="G106" s="237"/>
      <c r="H106" s="240">
        <v>160</v>
      </c>
      <c r="I106" s="241"/>
      <c r="J106" s="237"/>
      <c r="K106" s="237"/>
      <c r="L106" s="242"/>
      <c r="M106" s="243"/>
      <c r="N106" s="244"/>
      <c r="O106" s="244"/>
      <c r="P106" s="244"/>
      <c r="Q106" s="244"/>
      <c r="R106" s="244"/>
      <c r="S106" s="244"/>
      <c r="T106" s="245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6" t="s">
        <v>143</v>
      </c>
      <c r="AU106" s="246" t="s">
        <v>83</v>
      </c>
      <c r="AV106" s="14" t="s">
        <v>83</v>
      </c>
      <c r="AW106" s="14" t="s">
        <v>33</v>
      </c>
      <c r="AX106" s="14" t="s">
        <v>80</v>
      </c>
      <c r="AY106" s="246" t="s">
        <v>132</v>
      </c>
    </row>
    <row r="107" s="2" customFormat="1" ht="21.75" customHeight="1">
      <c r="A107" s="41"/>
      <c r="B107" s="42"/>
      <c r="C107" s="207" t="s">
        <v>185</v>
      </c>
      <c r="D107" s="207" t="s">
        <v>134</v>
      </c>
      <c r="E107" s="208" t="s">
        <v>817</v>
      </c>
      <c r="F107" s="209" t="s">
        <v>818</v>
      </c>
      <c r="G107" s="210" t="s">
        <v>469</v>
      </c>
      <c r="H107" s="211">
        <v>27</v>
      </c>
      <c r="I107" s="212"/>
      <c r="J107" s="213">
        <f>ROUND(I107*H107,2)</f>
        <v>0</v>
      </c>
      <c r="K107" s="209" t="s">
        <v>138</v>
      </c>
      <c r="L107" s="47"/>
      <c r="M107" s="214" t="s">
        <v>19</v>
      </c>
      <c r="N107" s="215" t="s">
        <v>43</v>
      </c>
      <c r="O107" s="87"/>
      <c r="P107" s="216">
        <f>O107*H107</f>
        <v>0</v>
      </c>
      <c r="Q107" s="216">
        <v>0</v>
      </c>
      <c r="R107" s="216">
        <f>Q107*H107</f>
        <v>0</v>
      </c>
      <c r="S107" s="216">
        <v>0</v>
      </c>
      <c r="T107" s="217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18" t="s">
        <v>139</v>
      </c>
      <c r="AT107" s="218" t="s">
        <v>134</v>
      </c>
      <c r="AU107" s="218" t="s">
        <v>83</v>
      </c>
      <c r="AY107" s="20" t="s">
        <v>132</v>
      </c>
      <c r="BE107" s="219">
        <f>IF(N107="základní",J107,0)</f>
        <v>0</v>
      </c>
      <c r="BF107" s="219">
        <f>IF(N107="snížená",J107,0)</f>
        <v>0</v>
      </c>
      <c r="BG107" s="219">
        <f>IF(N107="zákl. přenesená",J107,0)</f>
        <v>0</v>
      </c>
      <c r="BH107" s="219">
        <f>IF(N107="sníž. přenesená",J107,0)</f>
        <v>0</v>
      </c>
      <c r="BI107" s="219">
        <f>IF(N107="nulová",J107,0)</f>
        <v>0</v>
      </c>
      <c r="BJ107" s="20" t="s">
        <v>80</v>
      </c>
      <c r="BK107" s="219">
        <f>ROUND(I107*H107,2)</f>
        <v>0</v>
      </c>
      <c r="BL107" s="20" t="s">
        <v>139</v>
      </c>
      <c r="BM107" s="218" t="s">
        <v>819</v>
      </c>
    </row>
    <row r="108" s="2" customFormat="1">
      <c r="A108" s="41"/>
      <c r="B108" s="42"/>
      <c r="C108" s="43"/>
      <c r="D108" s="220" t="s">
        <v>141</v>
      </c>
      <c r="E108" s="43"/>
      <c r="F108" s="221" t="s">
        <v>820</v>
      </c>
      <c r="G108" s="43"/>
      <c r="H108" s="43"/>
      <c r="I108" s="222"/>
      <c r="J108" s="43"/>
      <c r="K108" s="43"/>
      <c r="L108" s="47"/>
      <c r="M108" s="223"/>
      <c r="N108" s="224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141</v>
      </c>
      <c r="AU108" s="20" t="s">
        <v>83</v>
      </c>
    </row>
    <row r="109" s="14" customFormat="1">
      <c r="A109" s="14"/>
      <c r="B109" s="236"/>
      <c r="C109" s="237"/>
      <c r="D109" s="227" t="s">
        <v>143</v>
      </c>
      <c r="E109" s="238" t="s">
        <v>19</v>
      </c>
      <c r="F109" s="239" t="s">
        <v>821</v>
      </c>
      <c r="G109" s="237"/>
      <c r="H109" s="240">
        <v>27</v>
      </c>
      <c r="I109" s="241"/>
      <c r="J109" s="237"/>
      <c r="K109" s="237"/>
      <c r="L109" s="242"/>
      <c r="M109" s="243"/>
      <c r="N109" s="244"/>
      <c r="O109" s="244"/>
      <c r="P109" s="244"/>
      <c r="Q109" s="244"/>
      <c r="R109" s="244"/>
      <c r="S109" s="244"/>
      <c r="T109" s="245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6" t="s">
        <v>143</v>
      </c>
      <c r="AU109" s="246" t="s">
        <v>83</v>
      </c>
      <c r="AV109" s="14" t="s">
        <v>83</v>
      </c>
      <c r="AW109" s="14" t="s">
        <v>33</v>
      </c>
      <c r="AX109" s="14" t="s">
        <v>80</v>
      </c>
      <c r="AY109" s="246" t="s">
        <v>132</v>
      </c>
    </row>
    <row r="110" s="2" customFormat="1" ht="37.8" customHeight="1">
      <c r="A110" s="41"/>
      <c r="B110" s="42"/>
      <c r="C110" s="207" t="s">
        <v>197</v>
      </c>
      <c r="D110" s="207" t="s">
        <v>134</v>
      </c>
      <c r="E110" s="208" t="s">
        <v>500</v>
      </c>
      <c r="F110" s="209" t="s">
        <v>501</v>
      </c>
      <c r="G110" s="210" t="s">
        <v>469</v>
      </c>
      <c r="H110" s="211">
        <v>14</v>
      </c>
      <c r="I110" s="212"/>
      <c r="J110" s="213">
        <f>ROUND(I110*H110,2)</f>
        <v>0</v>
      </c>
      <c r="K110" s="209" t="s">
        <v>138</v>
      </c>
      <c r="L110" s="47"/>
      <c r="M110" s="214" t="s">
        <v>19</v>
      </c>
      <c r="N110" s="215" t="s">
        <v>43</v>
      </c>
      <c r="O110" s="87"/>
      <c r="P110" s="216">
        <f>O110*H110</f>
        <v>0</v>
      </c>
      <c r="Q110" s="216">
        <v>0</v>
      </c>
      <c r="R110" s="216">
        <f>Q110*H110</f>
        <v>0</v>
      </c>
      <c r="S110" s="216">
        <v>0</v>
      </c>
      <c r="T110" s="217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18" t="s">
        <v>139</v>
      </c>
      <c r="AT110" s="218" t="s">
        <v>134</v>
      </c>
      <c r="AU110" s="218" t="s">
        <v>83</v>
      </c>
      <c r="AY110" s="20" t="s">
        <v>132</v>
      </c>
      <c r="BE110" s="219">
        <f>IF(N110="základní",J110,0)</f>
        <v>0</v>
      </c>
      <c r="BF110" s="219">
        <f>IF(N110="snížená",J110,0)</f>
        <v>0</v>
      </c>
      <c r="BG110" s="219">
        <f>IF(N110="zákl. přenesená",J110,0)</f>
        <v>0</v>
      </c>
      <c r="BH110" s="219">
        <f>IF(N110="sníž. přenesená",J110,0)</f>
        <v>0</v>
      </c>
      <c r="BI110" s="219">
        <f>IF(N110="nulová",J110,0)</f>
        <v>0</v>
      </c>
      <c r="BJ110" s="20" t="s">
        <v>80</v>
      </c>
      <c r="BK110" s="219">
        <f>ROUND(I110*H110,2)</f>
        <v>0</v>
      </c>
      <c r="BL110" s="20" t="s">
        <v>139</v>
      </c>
      <c r="BM110" s="218" t="s">
        <v>502</v>
      </c>
    </row>
    <row r="111" s="2" customFormat="1">
      <c r="A111" s="41"/>
      <c r="B111" s="42"/>
      <c r="C111" s="43"/>
      <c r="D111" s="220" t="s">
        <v>141</v>
      </c>
      <c r="E111" s="43"/>
      <c r="F111" s="221" t="s">
        <v>503</v>
      </c>
      <c r="G111" s="43"/>
      <c r="H111" s="43"/>
      <c r="I111" s="222"/>
      <c r="J111" s="43"/>
      <c r="K111" s="43"/>
      <c r="L111" s="47"/>
      <c r="M111" s="223"/>
      <c r="N111" s="224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141</v>
      </c>
      <c r="AU111" s="20" t="s">
        <v>83</v>
      </c>
    </row>
    <row r="112" s="13" customFormat="1">
      <c r="A112" s="13"/>
      <c r="B112" s="225"/>
      <c r="C112" s="226"/>
      <c r="D112" s="227" t="s">
        <v>143</v>
      </c>
      <c r="E112" s="228" t="s">
        <v>19</v>
      </c>
      <c r="F112" s="229" t="s">
        <v>504</v>
      </c>
      <c r="G112" s="226"/>
      <c r="H112" s="228" t="s">
        <v>19</v>
      </c>
      <c r="I112" s="230"/>
      <c r="J112" s="226"/>
      <c r="K112" s="226"/>
      <c r="L112" s="231"/>
      <c r="M112" s="232"/>
      <c r="N112" s="233"/>
      <c r="O112" s="233"/>
      <c r="P112" s="233"/>
      <c r="Q112" s="233"/>
      <c r="R112" s="233"/>
      <c r="S112" s="233"/>
      <c r="T112" s="23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5" t="s">
        <v>143</v>
      </c>
      <c r="AU112" s="235" t="s">
        <v>83</v>
      </c>
      <c r="AV112" s="13" t="s">
        <v>80</v>
      </c>
      <c r="AW112" s="13" t="s">
        <v>33</v>
      </c>
      <c r="AX112" s="13" t="s">
        <v>72</v>
      </c>
      <c r="AY112" s="235" t="s">
        <v>132</v>
      </c>
    </row>
    <row r="113" s="14" customFormat="1">
      <c r="A113" s="14"/>
      <c r="B113" s="236"/>
      <c r="C113" s="237"/>
      <c r="D113" s="227" t="s">
        <v>143</v>
      </c>
      <c r="E113" s="238" t="s">
        <v>19</v>
      </c>
      <c r="F113" s="239" t="s">
        <v>822</v>
      </c>
      <c r="G113" s="237"/>
      <c r="H113" s="240">
        <v>14</v>
      </c>
      <c r="I113" s="241"/>
      <c r="J113" s="237"/>
      <c r="K113" s="237"/>
      <c r="L113" s="242"/>
      <c r="M113" s="243"/>
      <c r="N113" s="244"/>
      <c r="O113" s="244"/>
      <c r="P113" s="244"/>
      <c r="Q113" s="244"/>
      <c r="R113" s="244"/>
      <c r="S113" s="244"/>
      <c r="T113" s="245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6" t="s">
        <v>143</v>
      </c>
      <c r="AU113" s="246" t="s">
        <v>83</v>
      </c>
      <c r="AV113" s="14" t="s">
        <v>83</v>
      </c>
      <c r="AW113" s="14" t="s">
        <v>33</v>
      </c>
      <c r="AX113" s="14" t="s">
        <v>80</v>
      </c>
      <c r="AY113" s="246" t="s">
        <v>132</v>
      </c>
    </row>
    <row r="114" s="2" customFormat="1" ht="37.8" customHeight="1">
      <c r="A114" s="41"/>
      <c r="B114" s="42"/>
      <c r="C114" s="207" t="s">
        <v>208</v>
      </c>
      <c r="D114" s="207" t="s">
        <v>134</v>
      </c>
      <c r="E114" s="208" t="s">
        <v>506</v>
      </c>
      <c r="F114" s="209" t="s">
        <v>507</v>
      </c>
      <c r="G114" s="210" t="s">
        <v>469</v>
      </c>
      <c r="H114" s="211">
        <v>33</v>
      </c>
      <c r="I114" s="212"/>
      <c r="J114" s="213">
        <f>ROUND(I114*H114,2)</f>
        <v>0</v>
      </c>
      <c r="K114" s="209" t="s">
        <v>138</v>
      </c>
      <c r="L114" s="47"/>
      <c r="M114" s="214" t="s">
        <v>19</v>
      </c>
      <c r="N114" s="215" t="s">
        <v>43</v>
      </c>
      <c r="O114" s="87"/>
      <c r="P114" s="216">
        <f>O114*H114</f>
        <v>0</v>
      </c>
      <c r="Q114" s="216">
        <v>0</v>
      </c>
      <c r="R114" s="216">
        <f>Q114*H114</f>
        <v>0</v>
      </c>
      <c r="S114" s="216">
        <v>0</v>
      </c>
      <c r="T114" s="217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18" t="s">
        <v>139</v>
      </c>
      <c r="AT114" s="218" t="s">
        <v>134</v>
      </c>
      <c r="AU114" s="218" t="s">
        <v>83</v>
      </c>
      <c r="AY114" s="20" t="s">
        <v>132</v>
      </c>
      <c r="BE114" s="219">
        <f>IF(N114="základní",J114,0)</f>
        <v>0</v>
      </c>
      <c r="BF114" s="219">
        <f>IF(N114="snížená",J114,0)</f>
        <v>0</v>
      </c>
      <c r="BG114" s="219">
        <f>IF(N114="zákl. přenesená",J114,0)</f>
        <v>0</v>
      </c>
      <c r="BH114" s="219">
        <f>IF(N114="sníž. přenesená",J114,0)</f>
        <v>0</v>
      </c>
      <c r="BI114" s="219">
        <f>IF(N114="nulová",J114,0)</f>
        <v>0</v>
      </c>
      <c r="BJ114" s="20" t="s">
        <v>80</v>
      </c>
      <c r="BK114" s="219">
        <f>ROUND(I114*H114,2)</f>
        <v>0</v>
      </c>
      <c r="BL114" s="20" t="s">
        <v>139</v>
      </c>
      <c r="BM114" s="218" t="s">
        <v>508</v>
      </c>
    </row>
    <row r="115" s="2" customFormat="1">
      <c r="A115" s="41"/>
      <c r="B115" s="42"/>
      <c r="C115" s="43"/>
      <c r="D115" s="220" t="s">
        <v>141</v>
      </c>
      <c r="E115" s="43"/>
      <c r="F115" s="221" t="s">
        <v>509</v>
      </c>
      <c r="G115" s="43"/>
      <c r="H115" s="43"/>
      <c r="I115" s="222"/>
      <c r="J115" s="43"/>
      <c r="K115" s="43"/>
      <c r="L115" s="47"/>
      <c r="M115" s="223"/>
      <c r="N115" s="224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141</v>
      </c>
      <c r="AU115" s="20" t="s">
        <v>83</v>
      </c>
    </row>
    <row r="116" s="13" customFormat="1">
      <c r="A116" s="13"/>
      <c r="B116" s="225"/>
      <c r="C116" s="226"/>
      <c r="D116" s="227" t="s">
        <v>143</v>
      </c>
      <c r="E116" s="228" t="s">
        <v>19</v>
      </c>
      <c r="F116" s="229" t="s">
        <v>510</v>
      </c>
      <c r="G116" s="226"/>
      <c r="H116" s="228" t="s">
        <v>19</v>
      </c>
      <c r="I116" s="230"/>
      <c r="J116" s="226"/>
      <c r="K116" s="226"/>
      <c r="L116" s="231"/>
      <c r="M116" s="232"/>
      <c r="N116" s="233"/>
      <c r="O116" s="233"/>
      <c r="P116" s="233"/>
      <c r="Q116" s="233"/>
      <c r="R116" s="233"/>
      <c r="S116" s="233"/>
      <c r="T116" s="23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5" t="s">
        <v>143</v>
      </c>
      <c r="AU116" s="235" t="s">
        <v>83</v>
      </c>
      <c r="AV116" s="13" t="s">
        <v>80</v>
      </c>
      <c r="AW116" s="13" t="s">
        <v>33</v>
      </c>
      <c r="AX116" s="13" t="s">
        <v>72</v>
      </c>
      <c r="AY116" s="235" t="s">
        <v>132</v>
      </c>
    </row>
    <row r="117" s="14" customFormat="1">
      <c r="A117" s="14"/>
      <c r="B117" s="236"/>
      <c r="C117" s="237"/>
      <c r="D117" s="227" t="s">
        <v>143</v>
      </c>
      <c r="E117" s="238" t="s">
        <v>19</v>
      </c>
      <c r="F117" s="239" t="s">
        <v>823</v>
      </c>
      <c r="G117" s="237"/>
      <c r="H117" s="240">
        <v>40</v>
      </c>
      <c r="I117" s="241"/>
      <c r="J117" s="237"/>
      <c r="K117" s="237"/>
      <c r="L117" s="242"/>
      <c r="M117" s="243"/>
      <c r="N117" s="244"/>
      <c r="O117" s="244"/>
      <c r="P117" s="244"/>
      <c r="Q117" s="244"/>
      <c r="R117" s="244"/>
      <c r="S117" s="244"/>
      <c r="T117" s="245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6" t="s">
        <v>143</v>
      </c>
      <c r="AU117" s="246" t="s">
        <v>83</v>
      </c>
      <c r="AV117" s="14" t="s">
        <v>83</v>
      </c>
      <c r="AW117" s="14" t="s">
        <v>33</v>
      </c>
      <c r="AX117" s="14" t="s">
        <v>72</v>
      </c>
      <c r="AY117" s="246" t="s">
        <v>132</v>
      </c>
    </row>
    <row r="118" s="14" customFormat="1">
      <c r="A118" s="14"/>
      <c r="B118" s="236"/>
      <c r="C118" s="237"/>
      <c r="D118" s="227" t="s">
        <v>143</v>
      </c>
      <c r="E118" s="238" t="s">
        <v>19</v>
      </c>
      <c r="F118" s="239" t="s">
        <v>824</v>
      </c>
      <c r="G118" s="237"/>
      <c r="H118" s="240">
        <v>-7</v>
      </c>
      <c r="I118" s="241"/>
      <c r="J118" s="237"/>
      <c r="K118" s="237"/>
      <c r="L118" s="242"/>
      <c r="M118" s="243"/>
      <c r="N118" s="244"/>
      <c r="O118" s="244"/>
      <c r="P118" s="244"/>
      <c r="Q118" s="244"/>
      <c r="R118" s="244"/>
      <c r="S118" s="244"/>
      <c r="T118" s="245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6" t="s">
        <v>143</v>
      </c>
      <c r="AU118" s="246" t="s">
        <v>83</v>
      </c>
      <c r="AV118" s="14" t="s">
        <v>83</v>
      </c>
      <c r="AW118" s="14" t="s">
        <v>33</v>
      </c>
      <c r="AX118" s="14" t="s">
        <v>72</v>
      </c>
      <c r="AY118" s="246" t="s">
        <v>132</v>
      </c>
    </row>
    <row r="119" s="15" customFormat="1">
      <c r="A119" s="15"/>
      <c r="B119" s="247"/>
      <c r="C119" s="248"/>
      <c r="D119" s="227" t="s">
        <v>143</v>
      </c>
      <c r="E119" s="249" t="s">
        <v>19</v>
      </c>
      <c r="F119" s="250" t="s">
        <v>148</v>
      </c>
      <c r="G119" s="248"/>
      <c r="H119" s="251">
        <v>33</v>
      </c>
      <c r="I119" s="252"/>
      <c r="J119" s="248"/>
      <c r="K119" s="248"/>
      <c r="L119" s="253"/>
      <c r="M119" s="254"/>
      <c r="N119" s="255"/>
      <c r="O119" s="255"/>
      <c r="P119" s="255"/>
      <c r="Q119" s="255"/>
      <c r="R119" s="255"/>
      <c r="S119" s="255"/>
      <c r="T119" s="256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57" t="s">
        <v>143</v>
      </c>
      <c r="AU119" s="257" t="s">
        <v>83</v>
      </c>
      <c r="AV119" s="15" t="s">
        <v>139</v>
      </c>
      <c r="AW119" s="15" t="s">
        <v>33</v>
      </c>
      <c r="AX119" s="15" t="s">
        <v>80</v>
      </c>
      <c r="AY119" s="257" t="s">
        <v>132</v>
      </c>
    </row>
    <row r="120" s="13" customFormat="1">
      <c r="A120" s="13"/>
      <c r="B120" s="225"/>
      <c r="C120" s="226"/>
      <c r="D120" s="227" t="s">
        <v>143</v>
      </c>
      <c r="E120" s="228" t="s">
        <v>19</v>
      </c>
      <c r="F120" s="229" t="s">
        <v>513</v>
      </c>
      <c r="G120" s="226"/>
      <c r="H120" s="228" t="s">
        <v>19</v>
      </c>
      <c r="I120" s="230"/>
      <c r="J120" s="226"/>
      <c r="K120" s="226"/>
      <c r="L120" s="231"/>
      <c r="M120" s="232"/>
      <c r="N120" s="233"/>
      <c r="O120" s="233"/>
      <c r="P120" s="233"/>
      <c r="Q120" s="233"/>
      <c r="R120" s="233"/>
      <c r="S120" s="233"/>
      <c r="T120" s="234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5" t="s">
        <v>143</v>
      </c>
      <c r="AU120" s="235" t="s">
        <v>83</v>
      </c>
      <c r="AV120" s="13" t="s">
        <v>80</v>
      </c>
      <c r="AW120" s="13" t="s">
        <v>33</v>
      </c>
      <c r="AX120" s="13" t="s">
        <v>72</v>
      </c>
      <c r="AY120" s="235" t="s">
        <v>132</v>
      </c>
    </row>
    <row r="121" s="2" customFormat="1" ht="37.8" customHeight="1">
      <c r="A121" s="41"/>
      <c r="B121" s="42"/>
      <c r="C121" s="207" t="s">
        <v>220</v>
      </c>
      <c r="D121" s="207" t="s">
        <v>134</v>
      </c>
      <c r="E121" s="208" t="s">
        <v>514</v>
      </c>
      <c r="F121" s="209" t="s">
        <v>515</v>
      </c>
      <c r="G121" s="210" t="s">
        <v>469</v>
      </c>
      <c r="H121" s="211">
        <v>7</v>
      </c>
      <c r="I121" s="212"/>
      <c r="J121" s="213">
        <f>ROUND(I121*H121,2)</f>
        <v>0</v>
      </c>
      <c r="K121" s="209" t="s">
        <v>138</v>
      </c>
      <c r="L121" s="47"/>
      <c r="M121" s="214" t="s">
        <v>19</v>
      </c>
      <c r="N121" s="215" t="s">
        <v>43</v>
      </c>
      <c r="O121" s="87"/>
      <c r="P121" s="216">
        <f>O121*H121</f>
        <v>0</v>
      </c>
      <c r="Q121" s="216">
        <v>0</v>
      </c>
      <c r="R121" s="216">
        <f>Q121*H121</f>
        <v>0</v>
      </c>
      <c r="S121" s="216">
        <v>0</v>
      </c>
      <c r="T121" s="217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18" t="s">
        <v>139</v>
      </c>
      <c r="AT121" s="218" t="s">
        <v>134</v>
      </c>
      <c r="AU121" s="218" t="s">
        <v>83</v>
      </c>
      <c r="AY121" s="20" t="s">
        <v>132</v>
      </c>
      <c r="BE121" s="219">
        <f>IF(N121="základní",J121,0)</f>
        <v>0</v>
      </c>
      <c r="BF121" s="219">
        <f>IF(N121="snížená",J121,0)</f>
        <v>0</v>
      </c>
      <c r="BG121" s="219">
        <f>IF(N121="zákl. přenesená",J121,0)</f>
        <v>0</v>
      </c>
      <c r="BH121" s="219">
        <f>IF(N121="sníž. přenesená",J121,0)</f>
        <v>0</v>
      </c>
      <c r="BI121" s="219">
        <f>IF(N121="nulová",J121,0)</f>
        <v>0</v>
      </c>
      <c r="BJ121" s="20" t="s">
        <v>80</v>
      </c>
      <c r="BK121" s="219">
        <f>ROUND(I121*H121,2)</f>
        <v>0</v>
      </c>
      <c r="BL121" s="20" t="s">
        <v>139</v>
      </c>
      <c r="BM121" s="218" t="s">
        <v>516</v>
      </c>
    </row>
    <row r="122" s="2" customFormat="1">
      <c r="A122" s="41"/>
      <c r="B122" s="42"/>
      <c r="C122" s="43"/>
      <c r="D122" s="220" t="s">
        <v>141</v>
      </c>
      <c r="E122" s="43"/>
      <c r="F122" s="221" t="s">
        <v>517</v>
      </c>
      <c r="G122" s="43"/>
      <c r="H122" s="43"/>
      <c r="I122" s="222"/>
      <c r="J122" s="43"/>
      <c r="K122" s="43"/>
      <c r="L122" s="47"/>
      <c r="M122" s="223"/>
      <c r="N122" s="224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141</v>
      </c>
      <c r="AU122" s="20" t="s">
        <v>83</v>
      </c>
    </row>
    <row r="123" s="13" customFormat="1">
      <c r="A123" s="13"/>
      <c r="B123" s="225"/>
      <c r="C123" s="226"/>
      <c r="D123" s="227" t="s">
        <v>143</v>
      </c>
      <c r="E123" s="228" t="s">
        <v>19</v>
      </c>
      <c r="F123" s="229" t="s">
        <v>518</v>
      </c>
      <c r="G123" s="226"/>
      <c r="H123" s="228" t="s">
        <v>19</v>
      </c>
      <c r="I123" s="230"/>
      <c r="J123" s="226"/>
      <c r="K123" s="226"/>
      <c r="L123" s="231"/>
      <c r="M123" s="232"/>
      <c r="N123" s="233"/>
      <c r="O123" s="233"/>
      <c r="P123" s="233"/>
      <c r="Q123" s="233"/>
      <c r="R123" s="233"/>
      <c r="S123" s="233"/>
      <c r="T123" s="23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5" t="s">
        <v>143</v>
      </c>
      <c r="AU123" s="235" t="s">
        <v>83</v>
      </c>
      <c r="AV123" s="13" t="s">
        <v>80</v>
      </c>
      <c r="AW123" s="13" t="s">
        <v>33</v>
      </c>
      <c r="AX123" s="13" t="s">
        <v>72</v>
      </c>
      <c r="AY123" s="235" t="s">
        <v>132</v>
      </c>
    </row>
    <row r="124" s="14" customFormat="1">
      <c r="A124" s="14"/>
      <c r="B124" s="236"/>
      <c r="C124" s="237"/>
      <c r="D124" s="227" t="s">
        <v>143</v>
      </c>
      <c r="E124" s="238" t="s">
        <v>19</v>
      </c>
      <c r="F124" s="239" t="s">
        <v>825</v>
      </c>
      <c r="G124" s="237"/>
      <c r="H124" s="240">
        <v>27</v>
      </c>
      <c r="I124" s="241"/>
      <c r="J124" s="237"/>
      <c r="K124" s="237"/>
      <c r="L124" s="242"/>
      <c r="M124" s="243"/>
      <c r="N124" s="244"/>
      <c r="O124" s="244"/>
      <c r="P124" s="244"/>
      <c r="Q124" s="244"/>
      <c r="R124" s="244"/>
      <c r="S124" s="244"/>
      <c r="T124" s="245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6" t="s">
        <v>143</v>
      </c>
      <c r="AU124" s="246" t="s">
        <v>83</v>
      </c>
      <c r="AV124" s="14" t="s">
        <v>83</v>
      </c>
      <c r="AW124" s="14" t="s">
        <v>33</v>
      </c>
      <c r="AX124" s="14" t="s">
        <v>72</v>
      </c>
      <c r="AY124" s="246" t="s">
        <v>132</v>
      </c>
    </row>
    <row r="125" s="14" customFormat="1">
      <c r="A125" s="14"/>
      <c r="B125" s="236"/>
      <c r="C125" s="237"/>
      <c r="D125" s="227" t="s">
        <v>143</v>
      </c>
      <c r="E125" s="238" t="s">
        <v>19</v>
      </c>
      <c r="F125" s="239" t="s">
        <v>826</v>
      </c>
      <c r="G125" s="237"/>
      <c r="H125" s="240">
        <v>-5</v>
      </c>
      <c r="I125" s="241"/>
      <c r="J125" s="237"/>
      <c r="K125" s="237"/>
      <c r="L125" s="242"/>
      <c r="M125" s="243"/>
      <c r="N125" s="244"/>
      <c r="O125" s="244"/>
      <c r="P125" s="244"/>
      <c r="Q125" s="244"/>
      <c r="R125" s="244"/>
      <c r="S125" s="244"/>
      <c r="T125" s="245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6" t="s">
        <v>143</v>
      </c>
      <c r="AU125" s="246" t="s">
        <v>83</v>
      </c>
      <c r="AV125" s="14" t="s">
        <v>83</v>
      </c>
      <c r="AW125" s="14" t="s">
        <v>33</v>
      </c>
      <c r="AX125" s="14" t="s">
        <v>72</v>
      </c>
      <c r="AY125" s="246" t="s">
        <v>132</v>
      </c>
    </row>
    <row r="126" s="14" customFormat="1">
      <c r="A126" s="14"/>
      <c r="B126" s="236"/>
      <c r="C126" s="237"/>
      <c r="D126" s="227" t="s">
        <v>143</v>
      </c>
      <c r="E126" s="238" t="s">
        <v>19</v>
      </c>
      <c r="F126" s="239" t="s">
        <v>827</v>
      </c>
      <c r="G126" s="237"/>
      <c r="H126" s="240">
        <v>-15</v>
      </c>
      <c r="I126" s="241"/>
      <c r="J126" s="237"/>
      <c r="K126" s="237"/>
      <c r="L126" s="242"/>
      <c r="M126" s="243"/>
      <c r="N126" s="244"/>
      <c r="O126" s="244"/>
      <c r="P126" s="244"/>
      <c r="Q126" s="244"/>
      <c r="R126" s="244"/>
      <c r="S126" s="244"/>
      <c r="T126" s="245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6" t="s">
        <v>143</v>
      </c>
      <c r="AU126" s="246" t="s">
        <v>83</v>
      </c>
      <c r="AV126" s="14" t="s">
        <v>83</v>
      </c>
      <c r="AW126" s="14" t="s">
        <v>33</v>
      </c>
      <c r="AX126" s="14" t="s">
        <v>72</v>
      </c>
      <c r="AY126" s="246" t="s">
        <v>132</v>
      </c>
    </row>
    <row r="127" s="15" customFormat="1">
      <c r="A127" s="15"/>
      <c r="B127" s="247"/>
      <c r="C127" s="248"/>
      <c r="D127" s="227" t="s">
        <v>143</v>
      </c>
      <c r="E127" s="249" t="s">
        <v>19</v>
      </c>
      <c r="F127" s="250" t="s">
        <v>148</v>
      </c>
      <c r="G127" s="248"/>
      <c r="H127" s="251">
        <v>7</v>
      </c>
      <c r="I127" s="252"/>
      <c r="J127" s="248"/>
      <c r="K127" s="248"/>
      <c r="L127" s="253"/>
      <c r="M127" s="254"/>
      <c r="N127" s="255"/>
      <c r="O127" s="255"/>
      <c r="P127" s="255"/>
      <c r="Q127" s="255"/>
      <c r="R127" s="255"/>
      <c r="S127" s="255"/>
      <c r="T127" s="256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57" t="s">
        <v>143</v>
      </c>
      <c r="AU127" s="257" t="s">
        <v>83</v>
      </c>
      <c r="AV127" s="15" t="s">
        <v>139</v>
      </c>
      <c r="AW127" s="15" t="s">
        <v>33</v>
      </c>
      <c r="AX127" s="15" t="s">
        <v>80</v>
      </c>
      <c r="AY127" s="257" t="s">
        <v>132</v>
      </c>
    </row>
    <row r="128" s="2" customFormat="1" ht="37.8" customHeight="1">
      <c r="A128" s="41"/>
      <c r="B128" s="42"/>
      <c r="C128" s="207" t="s">
        <v>225</v>
      </c>
      <c r="D128" s="207" t="s">
        <v>134</v>
      </c>
      <c r="E128" s="208" t="s">
        <v>522</v>
      </c>
      <c r="F128" s="209" t="s">
        <v>523</v>
      </c>
      <c r="G128" s="210" t="s">
        <v>469</v>
      </c>
      <c r="H128" s="211">
        <v>42</v>
      </c>
      <c r="I128" s="212"/>
      <c r="J128" s="213">
        <f>ROUND(I128*H128,2)</f>
        <v>0</v>
      </c>
      <c r="K128" s="209" t="s">
        <v>138</v>
      </c>
      <c r="L128" s="47"/>
      <c r="M128" s="214" t="s">
        <v>19</v>
      </c>
      <c r="N128" s="215" t="s">
        <v>43</v>
      </c>
      <c r="O128" s="87"/>
      <c r="P128" s="216">
        <f>O128*H128</f>
        <v>0</v>
      </c>
      <c r="Q128" s="216">
        <v>0</v>
      </c>
      <c r="R128" s="216">
        <f>Q128*H128</f>
        <v>0</v>
      </c>
      <c r="S128" s="216">
        <v>0</v>
      </c>
      <c r="T128" s="217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18" t="s">
        <v>139</v>
      </c>
      <c r="AT128" s="218" t="s">
        <v>134</v>
      </c>
      <c r="AU128" s="218" t="s">
        <v>83</v>
      </c>
      <c r="AY128" s="20" t="s">
        <v>132</v>
      </c>
      <c r="BE128" s="219">
        <f>IF(N128="základní",J128,0)</f>
        <v>0</v>
      </c>
      <c r="BF128" s="219">
        <f>IF(N128="snížená",J128,0)</f>
        <v>0</v>
      </c>
      <c r="BG128" s="219">
        <f>IF(N128="zákl. přenesená",J128,0)</f>
        <v>0</v>
      </c>
      <c r="BH128" s="219">
        <f>IF(N128="sníž. přenesená",J128,0)</f>
        <v>0</v>
      </c>
      <c r="BI128" s="219">
        <f>IF(N128="nulová",J128,0)</f>
        <v>0</v>
      </c>
      <c r="BJ128" s="20" t="s">
        <v>80</v>
      </c>
      <c r="BK128" s="219">
        <f>ROUND(I128*H128,2)</f>
        <v>0</v>
      </c>
      <c r="BL128" s="20" t="s">
        <v>139</v>
      </c>
      <c r="BM128" s="218" t="s">
        <v>524</v>
      </c>
    </row>
    <row r="129" s="2" customFormat="1">
      <c r="A129" s="41"/>
      <c r="B129" s="42"/>
      <c r="C129" s="43"/>
      <c r="D129" s="220" t="s">
        <v>141</v>
      </c>
      <c r="E129" s="43"/>
      <c r="F129" s="221" t="s">
        <v>525</v>
      </c>
      <c r="G129" s="43"/>
      <c r="H129" s="43"/>
      <c r="I129" s="222"/>
      <c r="J129" s="43"/>
      <c r="K129" s="43"/>
      <c r="L129" s="47"/>
      <c r="M129" s="223"/>
      <c r="N129" s="224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141</v>
      </c>
      <c r="AU129" s="20" t="s">
        <v>83</v>
      </c>
    </row>
    <row r="130" s="13" customFormat="1">
      <c r="A130" s="13"/>
      <c r="B130" s="225"/>
      <c r="C130" s="226"/>
      <c r="D130" s="227" t="s">
        <v>143</v>
      </c>
      <c r="E130" s="228" t="s">
        <v>19</v>
      </c>
      <c r="F130" s="229" t="s">
        <v>396</v>
      </c>
      <c r="G130" s="226"/>
      <c r="H130" s="228" t="s">
        <v>19</v>
      </c>
      <c r="I130" s="230"/>
      <c r="J130" s="226"/>
      <c r="K130" s="226"/>
      <c r="L130" s="231"/>
      <c r="M130" s="232"/>
      <c r="N130" s="233"/>
      <c r="O130" s="233"/>
      <c r="P130" s="233"/>
      <c r="Q130" s="233"/>
      <c r="R130" s="233"/>
      <c r="S130" s="233"/>
      <c r="T130" s="23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5" t="s">
        <v>143</v>
      </c>
      <c r="AU130" s="235" t="s">
        <v>83</v>
      </c>
      <c r="AV130" s="13" t="s">
        <v>80</v>
      </c>
      <c r="AW130" s="13" t="s">
        <v>33</v>
      </c>
      <c r="AX130" s="13" t="s">
        <v>72</v>
      </c>
      <c r="AY130" s="235" t="s">
        <v>132</v>
      </c>
    </row>
    <row r="131" s="14" customFormat="1">
      <c r="A131" s="14"/>
      <c r="B131" s="236"/>
      <c r="C131" s="237"/>
      <c r="D131" s="227" t="s">
        <v>143</v>
      </c>
      <c r="E131" s="238" t="s">
        <v>19</v>
      </c>
      <c r="F131" s="239" t="s">
        <v>526</v>
      </c>
      <c r="G131" s="237"/>
      <c r="H131" s="240">
        <v>42</v>
      </c>
      <c r="I131" s="241"/>
      <c r="J131" s="237"/>
      <c r="K131" s="237"/>
      <c r="L131" s="242"/>
      <c r="M131" s="243"/>
      <c r="N131" s="244"/>
      <c r="O131" s="244"/>
      <c r="P131" s="244"/>
      <c r="Q131" s="244"/>
      <c r="R131" s="244"/>
      <c r="S131" s="244"/>
      <c r="T131" s="24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6" t="s">
        <v>143</v>
      </c>
      <c r="AU131" s="246" t="s">
        <v>83</v>
      </c>
      <c r="AV131" s="14" t="s">
        <v>83</v>
      </c>
      <c r="AW131" s="14" t="s">
        <v>33</v>
      </c>
      <c r="AX131" s="14" t="s">
        <v>80</v>
      </c>
      <c r="AY131" s="246" t="s">
        <v>132</v>
      </c>
    </row>
    <row r="132" s="2" customFormat="1" ht="24.15" customHeight="1">
      <c r="A132" s="41"/>
      <c r="B132" s="42"/>
      <c r="C132" s="207" t="s">
        <v>8</v>
      </c>
      <c r="D132" s="207" t="s">
        <v>134</v>
      </c>
      <c r="E132" s="208" t="s">
        <v>527</v>
      </c>
      <c r="F132" s="209" t="s">
        <v>528</v>
      </c>
      <c r="G132" s="210" t="s">
        <v>469</v>
      </c>
      <c r="H132" s="211">
        <v>7</v>
      </c>
      <c r="I132" s="212"/>
      <c r="J132" s="213">
        <f>ROUND(I132*H132,2)</f>
        <v>0</v>
      </c>
      <c r="K132" s="209" t="s">
        <v>138</v>
      </c>
      <c r="L132" s="47"/>
      <c r="M132" s="214" t="s">
        <v>19</v>
      </c>
      <c r="N132" s="215" t="s">
        <v>43</v>
      </c>
      <c r="O132" s="87"/>
      <c r="P132" s="216">
        <f>O132*H132</f>
        <v>0</v>
      </c>
      <c r="Q132" s="216">
        <v>0</v>
      </c>
      <c r="R132" s="216">
        <f>Q132*H132</f>
        <v>0</v>
      </c>
      <c r="S132" s="216">
        <v>0</v>
      </c>
      <c r="T132" s="217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18" t="s">
        <v>139</v>
      </c>
      <c r="AT132" s="218" t="s">
        <v>134</v>
      </c>
      <c r="AU132" s="218" t="s">
        <v>83</v>
      </c>
      <c r="AY132" s="20" t="s">
        <v>132</v>
      </c>
      <c r="BE132" s="219">
        <f>IF(N132="základní",J132,0)</f>
        <v>0</v>
      </c>
      <c r="BF132" s="219">
        <f>IF(N132="snížená",J132,0)</f>
        <v>0</v>
      </c>
      <c r="BG132" s="219">
        <f>IF(N132="zákl. přenesená",J132,0)</f>
        <v>0</v>
      </c>
      <c r="BH132" s="219">
        <f>IF(N132="sníž. přenesená",J132,0)</f>
        <v>0</v>
      </c>
      <c r="BI132" s="219">
        <f>IF(N132="nulová",J132,0)</f>
        <v>0</v>
      </c>
      <c r="BJ132" s="20" t="s">
        <v>80</v>
      </c>
      <c r="BK132" s="219">
        <f>ROUND(I132*H132,2)</f>
        <v>0</v>
      </c>
      <c r="BL132" s="20" t="s">
        <v>139</v>
      </c>
      <c r="BM132" s="218" t="s">
        <v>529</v>
      </c>
    </row>
    <row r="133" s="2" customFormat="1">
      <c r="A133" s="41"/>
      <c r="B133" s="42"/>
      <c r="C133" s="43"/>
      <c r="D133" s="220" t="s">
        <v>141</v>
      </c>
      <c r="E133" s="43"/>
      <c r="F133" s="221" t="s">
        <v>530</v>
      </c>
      <c r="G133" s="43"/>
      <c r="H133" s="43"/>
      <c r="I133" s="222"/>
      <c r="J133" s="43"/>
      <c r="K133" s="43"/>
      <c r="L133" s="47"/>
      <c r="M133" s="223"/>
      <c r="N133" s="224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141</v>
      </c>
      <c r="AU133" s="20" t="s">
        <v>83</v>
      </c>
    </row>
    <row r="134" s="13" customFormat="1">
      <c r="A134" s="13"/>
      <c r="B134" s="225"/>
      <c r="C134" s="226"/>
      <c r="D134" s="227" t="s">
        <v>143</v>
      </c>
      <c r="E134" s="228" t="s">
        <v>19</v>
      </c>
      <c r="F134" s="229" t="s">
        <v>531</v>
      </c>
      <c r="G134" s="226"/>
      <c r="H134" s="228" t="s">
        <v>19</v>
      </c>
      <c r="I134" s="230"/>
      <c r="J134" s="226"/>
      <c r="K134" s="226"/>
      <c r="L134" s="231"/>
      <c r="M134" s="232"/>
      <c r="N134" s="233"/>
      <c r="O134" s="233"/>
      <c r="P134" s="233"/>
      <c r="Q134" s="233"/>
      <c r="R134" s="233"/>
      <c r="S134" s="233"/>
      <c r="T134" s="23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5" t="s">
        <v>143</v>
      </c>
      <c r="AU134" s="235" t="s">
        <v>83</v>
      </c>
      <c r="AV134" s="13" t="s">
        <v>80</v>
      </c>
      <c r="AW134" s="13" t="s">
        <v>33</v>
      </c>
      <c r="AX134" s="13" t="s">
        <v>72</v>
      </c>
      <c r="AY134" s="235" t="s">
        <v>132</v>
      </c>
    </row>
    <row r="135" s="14" customFormat="1">
      <c r="A135" s="14"/>
      <c r="B135" s="236"/>
      <c r="C135" s="237"/>
      <c r="D135" s="227" t="s">
        <v>143</v>
      </c>
      <c r="E135" s="238" t="s">
        <v>19</v>
      </c>
      <c r="F135" s="239" t="s">
        <v>828</v>
      </c>
      <c r="G135" s="237"/>
      <c r="H135" s="240">
        <v>7</v>
      </c>
      <c r="I135" s="241"/>
      <c r="J135" s="237"/>
      <c r="K135" s="237"/>
      <c r="L135" s="242"/>
      <c r="M135" s="243"/>
      <c r="N135" s="244"/>
      <c r="O135" s="244"/>
      <c r="P135" s="244"/>
      <c r="Q135" s="244"/>
      <c r="R135" s="244"/>
      <c r="S135" s="244"/>
      <c r="T135" s="245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6" t="s">
        <v>143</v>
      </c>
      <c r="AU135" s="246" t="s">
        <v>83</v>
      </c>
      <c r="AV135" s="14" t="s">
        <v>83</v>
      </c>
      <c r="AW135" s="14" t="s">
        <v>33</v>
      </c>
      <c r="AX135" s="14" t="s">
        <v>80</v>
      </c>
      <c r="AY135" s="246" t="s">
        <v>132</v>
      </c>
    </row>
    <row r="136" s="2" customFormat="1" ht="24.15" customHeight="1">
      <c r="A136" s="41"/>
      <c r="B136" s="42"/>
      <c r="C136" s="207" t="s">
        <v>234</v>
      </c>
      <c r="D136" s="207" t="s">
        <v>134</v>
      </c>
      <c r="E136" s="208" t="s">
        <v>533</v>
      </c>
      <c r="F136" s="209" t="s">
        <v>534</v>
      </c>
      <c r="G136" s="210" t="s">
        <v>469</v>
      </c>
      <c r="H136" s="211">
        <v>20</v>
      </c>
      <c r="I136" s="212"/>
      <c r="J136" s="213">
        <f>ROUND(I136*H136,2)</f>
        <v>0</v>
      </c>
      <c r="K136" s="209" t="s">
        <v>138</v>
      </c>
      <c r="L136" s="47"/>
      <c r="M136" s="214" t="s">
        <v>19</v>
      </c>
      <c r="N136" s="215" t="s">
        <v>43</v>
      </c>
      <c r="O136" s="87"/>
      <c r="P136" s="216">
        <f>O136*H136</f>
        <v>0</v>
      </c>
      <c r="Q136" s="216">
        <v>0</v>
      </c>
      <c r="R136" s="216">
        <f>Q136*H136</f>
        <v>0</v>
      </c>
      <c r="S136" s="216">
        <v>0</v>
      </c>
      <c r="T136" s="217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18" t="s">
        <v>139</v>
      </c>
      <c r="AT136" s="218" t="s">
        <v>134</v>
      </c>
      <c r="AU136" s="218" t="s">
        <v>83</v>
      </c>
      <c r="AY136" s="20" t="s">
        <v>132</v>
      </c>
      <c r="BE136" s="219">
        <f>IF(N136="základní",J136,0)</f>
        <v>0</v>
      </c>
      <c r="BF136" s="219">
        <f>IF(N136="snížená",J136,0)</f>
        <v>0</v>
      </c>
      <c r="BG136" s="219">
        <f>IF(N136="zákl. přenesená",J136,0)</f>
        <v>0</v>
      </c>
      <c r="BH136" s="219">
        <f>IF(N136="sníž. přenesená",J136,0)</f>
        <v>0</v>
      </c>
      <c r="BI136" s="219">
        <f>IF(N136="nulová",J136,0)</f>
        <v>0</v>
      </c>
      <c r="BJ136" s="20" t="s">
        <v>80</v>
      </c>
      <c r="BK136" s="219">
        <f>ROUND(I136*H136,2)</f>
        <v>0</v>
      </c>
      <c r="BL136" s="20" t="s">
        <v>139</v>
      </c>
      <c r="BM136" s="218" t="s">
        <v>535</v>
      </c>
    </row>
    <row r="137" s="2" customFormat="1">
      <c r="A137" s="41"/>
      <c r="B137" s="42"/>
      <c r="C137" s="43"/>
      <c r="D137" s="220" t="s">
        <v>141</v>
      </c>
      <c r="E137" s="43"/>
      <c r="F137" s="221" t="s">
        <v>536</v>
      </c>
      <c r="G137" s="43"/>
      <c r="H137" s="43"/>
      <c r="I137" s="222"/>
      <c r="J137" s="43"/>
      <c r="K137" s="43"/>
      <c r="L137" s="47"/>
      <c r="M137" s="223"/>
      <c r="N137" s="224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141</v>
      </c>
      <c r="AU137" s="20" t="s">
        <v>83</v>
      </c>
    </row>
    <row r="138" s="13" customFormat="1">
      <c r="A138" s="13"/>
      <c r="B138" s="225"/>
      <c r="C138" s="226"/>
      <c r="D138" s="227" t="s">
        <v>143</v>
      </c>
      <c r="E138" s="228" t="s">
        <v>19</v>
      </c>
      <c r="F138" s="229" t="s">
        <v>538</v>
      </c>
      <c r="G138" s="226"/>
      <c r="H138" s="228" t="s">
        <v>19</v>
      </c>
      <c r="I138" s="230"/>
      <c r="J138" s="226"/>
      <c r="K138" s="226"/>
      <c r="L138" s="231"/>
      <c r="M138" s="232"/>
      <c r="N138" s="233"/>
      <c r="O138" s="233"/>
      <c r="P138" s="233"/>
      <c r="Q138" s="233"/>
      <c r="R138" s="233"/>
      <c r="S138" s="233"/>
      <c r="T138" s="23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5" t="s">
        <v>143</v>
      </c>
      <c r="AU138" s="235" t="s">
        <v>83</v>
      </c>
      <c r="AV138" s="13" t="s">
        <v>80</v>
      </c>
      <c r="AW138" s="13" t="s">
        <v>33</v>
      </c>
      <c r="AX138" s="13" t="s">
        <v>72</v>
      </c>
      <c r="AY138" s="235" t="s">
        <v>132</v>
      </c>
    </row>
    <row r="139" s="14" customFormat="1">
      <c r="A139" s="14"/>
      <c r="B139" s="236"/>
      <c r="C139" s="237"/>
      <c r="D139" s="227" t="s">
        <v>143</v>
      </c>
      <c r="E139" s="238" t="s">
        <v>19</v>
      </c>
      <c r="F139" s="239" t="s">
        <v>829</v>
      </c>
      <c r="G139" s="237"/>
      <c r="H139" s="240">
        <v>5</v>
      </c>
      <c r="I139" s="241"/>
      <c r="J139" s="237"/>
      <c r="K139" s="237"/>
      <c r="L139" s="242"/>
      <c r="M139" s="243"/>
      <c r="N139" s="244"/>
      <c r="O139" s="244"/>
      <c r="P139" s="244"/>
      <c r="Q139" s="244"/>
      <c r="R139" s="244"/>
      <c r="S139" s="244"/>
      <c r="T139" s="245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6" t="s">
        <v>143</v>
      </c>
      <c r="AU139" s="246" t="s">
        <v>83</v>
      </c>
      <c r="AV139" s="14" t="s">
        <v>83</v>
      </c>
      <c r="AW139" s="14" t="s">
        <v>33</v>
      </c>
      <c r="AX139" s="14" t="s">
        <v>72</v>
      </c>
      <c r="AY139" s="246" t="s">
        <v>132</v>
      </c>
    </row>
    <row r="140" s="14" customFormat="1">
      <c r="A140" s="14"/>
      <c r="B140" s="236"/>
      <c r="C140" s="237"/>
      <c r="D140" s="227" t="s">
        <v>143</v>
      </c>
      <c r="E140" s="238" t="s">
        <v>19</v>
      </c>
      <c r="F140" s="239" t="s">
        <v>830</v>
      </c>
      <c r="G140" s="237"/>
      <c r="H140" s="240">
        <v>15</v>
      </c>
      <c r="I140" s="241"/>
      <c r="J140" s="237"/>
      <c r="K140" s="237"/>
      <c r="L140" s="242"/>
      <c r="M140" s="243"/>
      <c r="N140" s="244"/>
      <c r="O140" s="244"/>
      <c r="P140" s="244"/>
      <c r="Q140" s="244"/>
      <c r="R140" s="244"/>
      <c r="S140" s="244"/>
      <c r="T140" s="245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6" t="s">
        <v>143</v>
      </c>
      <c r="AU140" s="246" t="s">
        <v>83</v>
      </c>
      <c r="AV140" s="14" t="s">
        <v>83</v>
      </c>
      <c r="AW140" s="14" t="s">
        <v>33</v>
      </c>
      <c r="AX140" s="14" t="s">
        <v>72</v>
      </c>
      <c r="AY140" s="246" t="s">
        <v>132</v>
      </c>
    </row>
    <row r="141" s="15" customFormat="1">
      <c r="A141" s="15"/>
      <c r="B141" s="247"/>
      <c r="C141" s="248"/>
      <c r="D141" s="227" t="s">
        <v>143</v>
      </c>
      <c r="E141" s="249" t="s">
        <v>19</v>
      </c>
      <c r="F141" s="250" t="s">
        <v>148</v>
      </c>
      <c r="G141" s="248"/>
      <c r="H141" s="251">
        <v>20</v>
      </c>
      <c r="I141" s="252"/>
      <c r="J141" s="248"/>
      <c r="K141" s="248"/>
      <c r="L141" s="253"/>
      <c r="M141" s="254"/>
      <c r="N141" s="255"/>
      <c r="O141" s="255"/>
      <c r="P141" s="255"/>
      <c r="Q141" s="255"/>
      <c r="R141" s="255"/>
      <c r="S141" s="255"/>
      <c r="T141" s="256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57" t="s">
        <v>143</v>
      </c>
      <c r="AU141" s="257" t="s">
        <v>83</v>
      </c>
      <c r="AV141" s="15" t="s">
        <v>139</v>
      </c>
      <c r="AW141" s="15" t="s">
        <v>33</v>
      </c>
      <c r="AX141" s="15" t="s">
        <v>80</v>
      </c>
      <c r="AY141" s="257" t="s">
        <v>132</v>
      </c>
    </row>
    <row r="142" s="2" customFormat="1" ht="24.15" customHeight="1">
      <c r="A142" s="41"/>
      <c r="B142" s="42"/>
      <c r="C142" s="207" t="s">
        <v>240</v>
      </c>
      <c r="D142" s="207" t="s">
        <v>134</v>
      </c>
      <c r="E142" s="208" t="s">
        <v>552</v>
      </c>
      <c r="F142" s="209" t="s">
        <v>418</v>
      </c>
      <c r="G142" s="210" t="s">
        <v>381</v>
      </c>
      <c r="H142" s="211">
        <v>12.6</v>
      </c>
      <c r="I142" s="212"/>
      <c r="J142" s="213">
        <f>ROUND(I142*H142,2)</f>
        <v>0</v>
      </c>
      <c r="K142" s="209" t="s">
        <v>138</v>
      </c>
      <c r="L142" s="47"/>
      <c r="M142" s="214" t="s">
        <v>19</v>
      </c>
      <c r="N142" s="215" t="s">
        <v>43</v>
      </c>
      <c r="O142" s="87"/>
      <c r="P142" s="216">
        <f>O142*H142</f>
        <v>0</v>
      </c>
      <c r="Q142" s="216">
        <v>0</v>
      </c>
      <c r="R142" s="216">
        <f>Q142*H142</f>
        <v>0</v>
      </c>
      <c r="S142" s="216">
        <v>0</v>
      </c>
      <c r="T142" s="217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18" t="s">
        <v>139</v>
      </c>
      <c r="AT142" s="218" t="s">
        <v>134</v>
      </c>
      <c r="AU142" s="218" t="s">
        <v>83</v>
      </c>
      <c r="AY142" s="20" t="s">
        <v>132</v>
      </c>
      <c r="BE142" s="219">
        <f>IF(N142="základní",J142,0)</f>
        <v>0</v>
      </c>
      <c r="BF142" s="219">
        <f>IF(N142="snížená",J142,0)</f>
        <v>0</v>
      </c>
      <c r="BG142" s="219">
        <f>IF(N142="zákl. přenesená",J142,0)</f>
        <v>0</v>
      </c>
      <c r="BH142" s="219">
        <f>IF(N142="sníž. přenesená",J142,0)</f>
        <v>0</v>
      </c>
      <c r="BI142" s="219">
        <f>IF(N142="nulová",J142,0)</f>
        <v>0</v>
      </c>
      <c r="BJ142" s="20" t="s">
        <v>80</v>
      </c>
      <c r="BK142" s="219">
        <f>ROUND(I142*H142,2)</f>
        <v>0</v>
      </c>
      <c r="BL142" s="20" t="s">
        <v>139</v>
      </c>
      <c r="BM142" s="218" t="s">
        <v>553</v>
      </c>
    </row>
    <row r="143" s="2" customFormat="1">
      <c r="A143" s="41"/>
      <c r="B143" s="42"/>
      <c r="C143" s="43"/>
      <c r="D143" s="220" t="s">
        <v>141</v>
      </c>
      <c r="E143" s="43"/>
      <c r="F143" s="221" t="s">
        <v>554</v>
      </c>
      <c r="G143" s="43"/>
      <c r="H143" s="43"/>
      <c r="I143" s="222"/>
      <c r="J143" s="43"/>
      <c r="K143" s="43"/>
      <c r="L143" s="47"/>
      <c r="M143" s="223"/>
      <c r="N143" s="224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141</v>
      </c>
      <c r="AU143" s="20" t="s">
        <v>83</v>
      </c>
    </row>
    <row r="144" s="14" customFormat="1">
      <c r="A144" s="14"/>
      <c r="B144" s="236"/>
      <c r="C144" s="237"/>
      <c r="D144" s="227" t="s">
        <v>143</v>
      </c>
      <c r="E144" s="238" t="s">
        <v>19</v>
      </c>
      <c r="F144" s="239" t="s">
        <v>555</v>
      </c>
      <c r="G144" s="237"/>
      <c r="H144" s="240">
        <v>7</v>
      </c>
      <c r="I144" s="241"/>
      <c r="J144" s="237"/>
      <c r="K144" s="237"/>
      <c r="L144" s="242"/>
      <c r="M144" s="243"/>
      <c r="N144" s="244"/>
      <c r="O144" s="244"/>
      <c r="P144" s="244"/>
      <c r="Q144" s="244"/>
      <c r="R144" s="244"/>
      <c r="S144" s="244"/>
      <c r="T144" s="245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6" t="s">
        <v>143</v>
      </c>
      <c r="AU144" s="246" t="s">
        <v>83</v>
      </c>
      <c r="AV144" s="14" t="s">
        <v>83</v>
      </c>
      <c r="AW144" s="14" t="s">
        <v>33</v>
      </c>
      <c r="AX144" s="14" t="s">
        <v>80</v>
      </c>
      <c r="AY144" s="246" t="s">
        <v>132</v>
      </c>
    </row>
    <row r="145" s="14" customFormat="1">
      <c r="A145" s="14"/>
      <c r="B145" s="236"/>
      <c r="C145" s="237"/>
      <c r="D145" s="227" t="s">
        <v>143</v>
      </c>
      <c r="E145" s="237"/>
      <c r="F145" s="239" t="s">
        <v>556</v>
      </c>
      <c r="G145" s="237"/>
      <c r="H145" s="240">
        <v>12.6</v>
      </c>
      <c r="I145" s="241"/>
      <c r="J145" s="237"/>
      <c r="K145" s="237"/>
      <c r="L145" s="242"/>
      <c r="M145" s="243"/>
      <c r="N145" s="244"/>
      <c r="O145" s="244"/>
      <c r="P145" s="244"/>
      <c r="Q145" s="244"/>
      <c r="R145" s="244"/>
      <c r="S145" s="244"/>
      <c r="T145" s="24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6" t="s">
        <v>143</v>
      </c>
      <c r="AU145" s="246" t="s">
        <v>83</v>
      </c>
      <c r="AV145" s="14" t="s">
        <v>83</v>
      </c>
      <c r="AW145" s="14" t="s">
        <v>4</v>
      </c>
      <c r="AX145" s="14" t="s">
        <v>80</v>
      </c>
      <c r="AY145" s="246" t="s">
        <v>132</v>
      </c>
    </row>
    <row r="146" s="2" customFormat="1" ht="24.15" customHeight="1">
      <c r="A146" s="41"/>
      <c r="B146" s="42"/>
      <c r="C146" s="207" t="s">
        <v>255</v>
      </c>
      <c r="D146" s="207" t="s">
        <v>134</v>
      </c>
      <c r="E146" s="208" t="s">
        <v>557</v>
      </c>
      <c r="F146" s="209" t="s">
        <v>558</v>
      </c>
      <c r="G146" s="210" t="s">
        <v>469</v>
      </c>
      <c r="H146" s="211">
        <v>15</v>
      </c>
      <c r="I146" s="212"/>
      <c r="J146" s="213">
        <f>ROUND(I146*H146,2)</f>
        <v>0</v>
      </c>
      <c r="K146" s="209" t="s">
        <v>138</v>
      </c>
      <c r="L146" s="47"/>
      <c r="M146" s="214" t="s">
        <v>19</v>
      </c>
      <c r="N146" s="215" t="s">
        <v>43</v>
      </c>
      <c r="O146" s="87"/>
      <c r="P146" s="216">
        <f>O146*H146</f>
        <v>0</v>
      </c>
      <c r="Q146" s="216">
        <v>0</v>
      </c>
      <c r="R146" s="216">
        <f>Q146*H146</f>
        <v>0</v>
      </c>
      <c r="S146" s="216">
        <v>0</v>
      </c>
      <c r="T146" s="217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18" t="s">
        <v>139</v>
      </c>
      <c r="AT146" s="218" t="s">
        <v>134</v>
      </c>
      <c r="AU146" s="218" t="s">
        <v>83</v>
      </c>
      <c r="AY146" s="20" t="s">
        <v>132</v>
      </c>
      <c r="BE146" s="219">
        <f>IF(N146="základní",J146,0)</f>
        <v>0</v>
      </c>
      <c r="BF146" s="219">
        <f>IF(N146="snížená",J146,0)</f>
        <v>0</v>
      </c>
      <c r="BG146" s="219">
        <f>IF(N146="zákl. přenesená",J146,0)</f>
        <v>0</v>
      </c>
      <c r="BH146" s="219">
        <f>IF(N146="sníž. přenesená",J146,0)</f>
        <v>0</v>
      </c>
      <c r="BI146" s="219">
        <f>IF(N146="nulová",J146,0)</f>
        <v>0</v>
      </c>
      <c r="BJ146" s="20" t="s">
        <v>80</v>
      </c>
      <c r="BK146" s="219">
        <f>ROUND(I146*H146,2)</f>
        <v>0</v>
      </c>
      <c r="BL146" s="20" t="s">
        <v>139</v>
      </c>
      <c r="BM146" s="218" t="s">
        <v>831</v>
      </c>
    </row>
    <row r="147" s="2" customFormat="1">
      <c r="A147" s="41"/>
      <c r="B147" s="42"/>
      <c r="C147" s="43"/>
      <c r="D147" s="220" t="s">
        <v>141</v>
      </c>
      <c r="E147" s="43"/>
      <c r="F147" s="221" t="s">
        <v>560</v>
      </c>
      <c r="G147" s="43"/>
      <c r="H147" s="43"/>
      <c r="I147" s="222"/>
      <c r="J147" s="43"/>
      <c r="K147" s="43"/>
      <c r="L147" s="47"/>
      <c r="M147" s="223"/>
      <c r="N147" s="224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141</v>
      </c>
      <c r="AU147" s="20" t="s">
        <v>83</v>
      </c>
    </row>
    <row r="148" s="14" customFormat="1">
      <c r="A148" s="14"/>
      <c r="B148" s="236"/>
      <c r="C148" s="237"/>
      <c r="D148" s="227" t="s">
        <v>143</v>
      </c>
      <c r="E148" s="238" t="s">
        <v>19</v>
      </c>
      <c r="F148" s="239" t="s">
        <v>832</v>
      </c>
      <c r="G148" s="237"/>
      <c r="H148" s="240">
        <v>15</v>
      </c>
      <c r="I148" s="241"/>
      <c r="J148" s="237"/>
      <c r="K148" s="237"/>
      <c r="L148" s="242"/>
      <c r="M148" s="243"/>
      <c r="N148" s="244"/>
      <c r="O148" s="244"/>
      <c r="P148" s="244"/>
      <c r="Q148" s="244"/>
      <c r="R148" s="244"/>
      <c r="S148" s="244"/>
      <c r="T148" s="245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6" t="s">
        <v>143</v>
      </c>
      <c r="AU148" s="246" t="s">
        <v>83</v>
      </c>
      <c r="AV148" s="14" t="s">
        <v>83</v>
      </c>
      <c r="AW148" s="14" t="s">
        <v>33</v>
      </c>
      <c r="AX148" s="14" t="s">
        <v>80</v>
      </c>
      <c r="AY148" s="246" t="s">
        <v>132</v>
      </c>
    </row>
    <row r="149" s="2" customFormat="1" ht="24.15" customHeight="1">
      <c r="A149" s="41"/>
      <c r="B149" s="42"/>
      <c r="C149" s="207" t="s">
        <v>262</v>
      </c>
      <c r="D149" s="207" t="s">
        <v>134</v>
      </c>
      <c r="E149" s="208" t="s">
        <v>562</v>
      </c>
      <c r="F149" s="209" t="s">
        <v>563</v>
      </c>
      <c r="G149" s="210" t="s">
        <v>469</v>
      </c>
      <c r="H149" s="211">
        <v>67</v>
      </c>
      <c r="I149" s="212"/>
      <c r="J149" s="213">
        <f>ROUND(I149*H149,2)</f>
        <v>0</v>
      </c>
      <c r="K149" s="209" t="s">
        <v>138</v>
      </c>
      <c r="L149" s="47"/>
      <c r="M149" s="214" t="s">
        <v>19</v>
      </c>
      <c r="N149" s="215" t="s">
        <v>43</v>
      </c>
      <c r="O149" s="87"/>
      <c r="P149" s="216">
        <f>O149*H149</f>
        <v>0</v>
      </c>
      <c r="Q149" s="216">
        <v>0</v>
      </c>
      <c r="R149" s="216">
        <f>Q149*H149</f>
        <v>0</v>
      </c>
      <c r="S149" s="216">
        <v>0</v>
      </c>
      <c r="T149" s="217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18" t="s">
        <v>139</v>
      </c>
      <c r="AT149" s="218" t="s">
        <v>134</v>
      </c>
      <c r="AU149" s="218" t="s">
        <v>83</v>
      </c>
      <c r="AY149" s="20" t="s">
        <v>132</v>
      </c>
      <c r="BE149" s="219">
        <f>IF(N149="základní",J149,0)</f>
        <v>0</v>
      </c>
      <c r="BF149" s="219">
        <f>IF(N149="snížená",J149,0)</f>
        <v>0</v>
      </c>
      <c r="BG149" s="219">
        <f>IF(N149="zákl. přenesená",J149,0)</f>
        <v>0</v>
      </c>
      <c r="BH149" s="219">
        <f>IF(N149="sníž. přenesená",J149,0)</f>
        <v>0</v>
      </c>
      <c r="BI149" s="219">
        <f>IF(N149="nulová",J149,0)</f>
        <v>0</v>
      </c>
      <c r="BJ149" s="20" t="s">
        <v>80</v>
      </c>
      <c r="BK149" s="219">
        <f>ROUND(I149*H149,2)</f>
        <v>0</v>
      </c>
      <c r="BL149" s="20" t="s">
        <v>139</v>
      </c>
      <c r="BM149" s="218" t="s">
        <v>564</v>
      </c>
    </row>
    <row r="150" s="2" customFormat="1">
      <c r="A150" s="41"/>
      <c r="B150" s="42"/>
      <c r="C150" s="43"/>
      <c r="D150" s="220" t="s">
        <v>141</v>
      </c>
      <c r="E150" s="43"/>
      <c r="F150" s="221" t="s">
        <v>565</v>
      </c>
      <c r="G150" s="43"/>
      <c r="H150" s="43"/>
      <c r="I150" s="222"/>
      <c r="J150" s="43"/>
      <c r="K150" s="43"/>
      <c r="L150" s="47"/>
      <c r="M150" s="223"/>
      <c r="N150" s="224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20" t="s">
        <v>141</v>
      </c>
      <c r="AU150" s="20" t="s">
        <v>83</v>
      </c>
    </row>
    <row r="151" s="14" customFormat="1">
      <c r="A151" s="14"/>
      <c r="B151" s="236"/>
      <c r="C151" s="237"/>
      <c r="D151" s="227" t="s">
        <v>143</v>
      </c>
      <c r="E151" s="238" t="s">
        <v>19</v>
      </c>
      <c r="F151" s="239" t="s">
        <v>833</v>
      </c>
      <c r="G151" s="237"/>
      <c r="H151" s="240">
        <v>20</v>
      </c>
      <c r="I151" s="241"/>
      <c r="J151" s="237"/>
      <c r="K151" s="237"/>
      <c r="L151" s="242"/>
      <c r="M151" s="243"/>
      <c r="N151" s="244"/>
      <c r="O151" s="244"/>
      <c r="P151" s="244"/>
      <c r="Q151" s="244"/>
      <c r="R151" s="244"/>
      <c r="S151" s="244"/>
      <c r="T151" s="245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6" t="s">
        <v>143</v>
      </c>
      <c r="AU151" s="246" t="s">
        <v>83</v>
      </c>
      <c r="AV151" s="14" t="s">
        <v>83</v>
      </c>
      <c r="AW151" s="14" t="s">
        <v>33</v>
      </c>
      <c r="AX151" s="14" t="s">
        <v>72</v>
      </c>
      <c r="AY151" s="246" t="s">
        <v>132</v>
      </c>
    </row>
    <row r="152" s="14" customFormat="1">
      <c r="A152" s="14"/>
      <c r="B152" s="236"/>
      <c r="C152" s="237"/>
      <c r="D152" s="227" t="s">
        <v>143</v>
      </c>
      <c r="E152" s="238" t="s">
        <v>19</v>
      </c>
      <c r="F152" s="239" t="s">
        <v>834</v>
      </c>
      <c r="G152" s="237"/>
      <c r="H152" s="240">
        <v>7</v>
      </c>
      <c r="I152" s="241"/>
      <c r="J152" s="237"/>
      <c r="K152" s="237"/>
      <c r="L152" s="242"/>
      <c r="M152" s="243"/>
      <c r="N152" s="244"/>
      <c r="O152" s="244"/>
      <c r="P152" s="244"/>
      <c r="Q152" s="244"/>
      <c r="R152" s="244"/>
      <c r="S152" s="244"/>
      <c r="T152" s="245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6" t="s">
        <v>143</v>
      </c>
      <c r="AU152" s="246" t="s">
        <v>83</v>
      </c>
      <c r="AV152" s="14" t="s">
        <v>83</v>
      </c>
      <c r="AW152" s="14" t="s">
        <v>33</v>
      </c>
      <c r="AX152" s="14" t="s">
        <v>72</v>
      </c>
      <c r="AY152" s="246" t="s">
        <v>132</v>
      </c>
    </row>
    <row r="153" s="14" customFormat="1">
      <c r="A153" s="14"/>
      <c r="B153" s="236"/>
      <c r="C153" s="237"/>
      <c r="D153" s="227" t="s">
        <v>143</v>
      </c>
      <c r="E153" s="238" t="s">
        <v>19</v>
      </c>
      <c r="F153" s="239" t="s">
        <v>568</v>
      </c>
      <c r="G153" s="237"/>
      <c r="H153" s="240">
        <v>7</v>
      </c>
      <c r="I153" s="241"/>
      <c r="J153" s="237"/>
      <c r="K153" s="237"/>
      <c r="L153" s="242"/>
      <c r="M153" s="243"/>
      <c r="N153" s="244"/>
      <c r="O153" s="244"/>
      <c r="P153" s="244"/>
      <c r="Q153" s="244"/>
      <c r="R153" s="244"/>
      <c r="S153" s="244"/>
      <c r="T153" s="245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6" t="s">
        <v>143</v>
      </c>
      <c r="AU153" s="246" t="s">
        <v>83</v>
      </c>
      <c r="AV153" s="14" t="s">
        <v>83</v>
      </c>
      <c r="AW153" s="14" t="s">
        <v>33</v>
      </c>
      <c r="AX153" s="14" t="s">
        <v>72</v>
      </c>
      <c r="AY153" s="246" t="s">
        <v>132</v>
      </c>
    </row>
    <row r="154" s="14" customFormat="1">
      <c r="A154" s="14"/>
      <c r="B154" s="236"/>
      <c r="C154" s="237"/>
      <c r="D154" s="227" t="s">
        <v>143</v>
      </c>
      <c r="E154" s="238" t="s">
        <v>19</v>
      </c>
      <c r="F154" s="239" t="s">
        <v>835</v>
      </c>
      <c r="G154" s="237"/>
      <c r="H154" s="240">
        <v>33</v>
      </c>
      <c r="I154" s="241"/>
      <c r="J154" s="237"/>
      <c r="K154" s="237"/>
      <c r="L154" s="242"/>
      <c r="M154" s="243"/>
      <c r="N154" s="244"/>
      <c r="O154" s="244"/>
      <c r="P154" s="244"/>
      <c r="Q154" s="244"/>
      <c r="R154" s="244"/>
      <c r="S154" s="244"/>
      <c r="T154" s="245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6" t="s">
        <v>143</v>
      </c>
      <c r="AU154" s="246" t="s">
        <v>83</v>
      </c>
      <c r="AV154" s="14" t="s">
        <v>83</v>
      </c>
      <c r="AW154" s="14" t="s">
        <v>33</v>
      </c>
      <c r="AX154" s="14" t="s">
        <v>72</v>
      </c>
      <c r="AY154" s="246" t="s">
        <v>132</v>
      </c>
    </row>
    <row r="155" s="15" customFormat="1">
      <c r="A155" s="15"/>
      <c r="B155" s="247"/>
      <c r="C155" s="248"/>
      <c r="D155" s="227" t="s">
        <v>143</v>
      </c>
      <c r="E155" s="249" t="s">
        <v>19</v>
      </c>
      <c r="F155" s="250" t="s">
        <v>148</v>
      </c>
      <c r="G155" s="248"/>
      <c r="H155" s="251">
        <v>67</v>
      </c>
      <c r="I155" s="252"/>
      <c r="J155" s="248"/>
      <c r="K155" s="248"/>
      <c r="L155" s="253"/>
      <c r="M155" s="254"/>
      <c r="N155" s="255"/>
      <c r="O155" s="255"/>
      <c r="P155" s="255"/>
      <c r="Q155" s="255"/>
      <c r="R155" s="255"/>
      <c r="S155" s="255"/>
      <c r="T155" s="256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57" t="s">
        <v>143</v>
      </c>
      <c r="AU155" s="257" t="s">
        <v>83</v>
      </c>
      <c r="AV155" s="15" t="s">
        <v>139</v>
      </c>
      <c r="AW155" s="15" t="s">
        <v>33</v>
      </c>
      <c r="AX155" s="15" t="s">
        <v>80</v>
      </c>
      <c r="AY155" s="257" t="s">
        <v>132</v>
      </c>
    </row>
    <row r="156" s="2" customFormat="1" ht="16.5" customHeight="1">
      <c r="A156" s="41"/>
      <c r="B156" s="42"/>
      <c r="C156" s="207" t="s">
        <v>268</v>
      </c>
      <c r="D156" s="207" t="s">
        <v>134</v>
      </c>
      <c r="E156" s="208" t="s">
        <v>570</v>
      </c>
      <c r="F156" s="209" t="s">
        <v>571</v>
      </c>
      <c r="G156" s="210" t="s">
        <v>137</v>
      </c>
      <c r="H156" s="211">
        <v>302</v>
      </c>
      <c r="I156" s="212"/>
      <c r="J156" s="213">
        <f>ROUND(I156*H156,2)</f>
        <v>0</v>
      </c>
      <c r="K156" s="209" t="s">
        <v>138</v>
      </c>
      <c r="L156" s="47"/>
      <c r="M156" s="214" t="s">
        <v>19</v>
      </c>
      <c r="N156" s="215" t="s">
        <v>43</v>
      </c>
      <c r="O156" s="87"/>
      <c r="P156" s="216">
        <f>O156*H156</f>
        <v>0</v>
      </c>
      <c r="Q156" s="216">
        <v>0</v>
      </c>
      <c r="R156" s="216">
        <f>Q156*H156</f>
        <v>0</v>
      </c>
      <c r="S156" s="216">
        <v>0</v>
      </c>
      <c r="T156" s="217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18" t="s">
        <v>139</v>
      </c>
      <c r="AT156" s="218" t="s">
        <v>134</v>
      </c>
      <c r="AU156" s="218" t="s">
        <v>83</v>
      </c>
      <c r="AY156" s="20" t="s">
        <v>132</v>
      </c>
      <c r="BE156" s="219">
        <f>IF(N156="základní",J156,0)</f>
        <v>0</v>
      </c>
      <c r="BF156" s="219">
        <f>IF(N156="snížená",J156,0)</f>
        <v>0</v>
      </c>
      <c r="BG156" s="219">
        <f>IF(N156="zákl. přenesená",J156,0)</f>
        <v>0</v>
      </c>
      <c r="BH156" s="219">
        <f>IF(N156="sníž. přenesená",J156,0)</f>
        <v>0</v>
      </c>
      <c r="BI156" s="219">
        <f>IF(N156="nulová",J156,0)</f>
        <v>0</v>
      </c>
      <c r="BJ156" s="20" t="s">
        <v>80</v>
      </c>
      <c r="BK156" s="219">
        <f>ROUND(I156*H156,2)</f>
        <v>0</v>
      </c>
      <c r="BL156" s="20" t="s">
        <v>139</v>
      </c>
      <c r="BM156" s="218" t="s">
        <v>572</v>
      </c>
    </row>
    <row r="157" s="2" customFormat="1">
      <c r="A157" s="41"/>
      <c r="B157" s="42"/>
      <c r="C157" s="43"/>
      <c r="D157" s="220" t="s">
        <v>141</v>
      </c>
      <c r="E157" s="43"/>
      <c r="F157" s="221" t="s">
        <v>573</v>
      </c>
      <c r="G157" s="43"/>
      <c r="H157" s="43"/>
      <c r="I157" s="222"/>
      <c r="J157" s="43"/>
      <c r="K157" s="43"/>
      <c r="L157" s="47"/>
      <c r="M157" s="223"/>
      <c r="N157" s="224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20" t="s">
        <v>141</v>
      </c>
      <c r="AU157" s="20" t="s">
        <v>83</v>
      </c>
    </row>
    <row r="158" s="14" customFormat="1">
      <c r="A158" s="14"/>
      <c r="B158" s="236"/>
      <c r="C158" s="237"/>
      <c r="D158" s="227" t="s">
        <v>143</v>
      </c>
      <c r="E158" s="238" t="s">
        <v>19</v>
      </c>
      <c r="F158" s="239" t="s">
        <v>836</v>
      </c>
      <c r="G158" s="237"/>
      <c r="H158" s="240">
        <v>282</v>
      </c>
      <c r="I158" s="241"/>
      <c r="J158" s="237"/>
      <c r="K158" s="237"/>
      <c r="L158" s="242"/>
      <c r="M158" s="243"/>
      <c r="N158" s="244"/>
      <c r="O158" s="244"/>
      <c r="P158" s="244"/>
      <c r="Q158" s="244"/>
      <c r="R158" s="244"/>
      <c r="S158" s="244"/>
      <c r="T158" s="245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6" t="s">
        <v>143</v>
      </c>
      <c r="AU158" s="246" t="s">
        <v>83</v>
      </c>
      <c r="AV158" s="14" t="s">
        <v>83</v>
      </c>
      <c r="AW158" s="14" t="s">
        <v>33</v>
      </c>
      <c r="AX158" s="14" t="s">
        <v>72</v>
      </c>
      <c r="AY158" s="246" t="s">
        <v>132</v>
      </c>
    </row>
    <row r="159" s="14" customFormat="1">
      <c r="A159" s="14"/>
      <c r="B159" s="236"/>
      <c r="C159" s="237"/>
      <c r="D159" s="227" t="s">
        <v>143</v>
      </c>
      <c r="E159" s="238" t="s">
        <v>19</v>
      </c>
      <c r="F159" s="239" t="s">
        <v>575</v>
      </c>
      <c r="G159" s="237"/>
      <c r="H159" s="240">
        <v>20</v>
      </c>
      <c r="I159" s="241"/>
      <c r="J159" s="237"/>
      <c r="K159" s="237"/>
      <c r="L159" s="242"/>
      <c r="M159" s="243"/>
      <c r="N159" s="244"/>
      <c r="O159" s="244"/>
      <c r="P159" s="244"/>
      <c r="Q159" s="244"/>
      <c r="R159" s="244"/>
      <c r="S159" s="244"/>
      <c r="T159" s="245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6" t="s">
        <v>143</v>
      </c>
      <c r="AU159" s="246" t="s">
        <v>83</v>
      </c>
      <c r="AV159" s="14" t="s">
        <v>83</v>
      </c>
      <c r="AW159" s="14" t="s">
        <v>33</v>
      </c>
      <c r="AX159" s="14" t="s">
        <v>72</v>
      </c>
      <c r="AY159" s="246" t="s">
        <v>132</v>
      </c>
    </row>
    <row r="160" s="15" customFormat="1">
      <c r="A160" s="15"/>
      <c r="B160" s="247"/>
      <c r="C160" s="248"/>
      <c r="D160" s="227" t="s">
        <v>143</v>
      </c>
      <c r="E160" s="249" t="s">
        <v>19</v>
      </c>
      <c r="F160" s="250" t="s">
        <v>148</v>
      </c>
      <c r="G160" s="248"/>
      <c r="H160" s="251">
        <v>302</v>
      </c>
      <c r="I160" s="252"/>
      <c r="J160" s="248"/>
      <c r="K160" s="248"/>
      <c r="L160" s="253"/>
      <c r="M160" s="254"/>
      <c r="N160" s="255"/>
      <c r="O160" s="255"/>
      <c r="P160" s="255"/>
      <c r="Q160" s="255"/>
      <c r="R160" s="255"/>
      <c r="S160" s="255"/>
      <c r="T160" s="256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57" t="s">
        <v>143</v>
      </c>
      <c r="AU160" s="257" t="s">
        <v>83</v>
      </c>
      <c r="AV160" s="15" t="s">
        <v>139</v>
      </c>
      <c r="AW160" s="15" t="s">
        <v>33</v>
      </c>
      <c r="AX160" s="15" t="s">
        <v>80</v>
      </c>
      <c r="AY160" s="257" t="s">
        <v>132</v>
      </c>
    </row>
    <row r="161" s="2" customFormat="1" ht="24.15" customHeight="1">
      <c r="A161" s="41"/>
      <c r="B161" s="42"/>
      <c r="C161" s="207" t="s">
        <v>274</v>
      </c>
      <c r="D161" s="207" t="s">
        <v>134</v>
      </c>
      <c r="E161" s="208" t="s">
        <v>577</v>
      </c>
      <c r="F161" s="209" t="s">
        <v>578</v>
      </c>
      <c r="G161" s="210" t="s">
        <v>137</v>
      </c>
      <c r="H161" s="211">
        <v>70</v>
      </c>
      <c r="I161" s="212"/>
      <c r="J161" s="213">
        <f>ROUND(I161*H161,2)</f>
        <v>0</v>
      </c>
      <c r="K161" s="209" t="s">
        <v>138</v>
      </c>
      <c r="L161" s="47"/>
      <c r="M161" s="214" t="s">
        <v>19</v>
      </c>
      <c r="N161" s="215" t="s">
        <v>43</v>
      </c>
      <c r="O161" s="87"/>
      <c r="P161" s="216">
        <f>O161*H161</f>
        <v>0</v>
      </c>
      <c r="Q161" s="216">
        <v>0</v>
      </c>
      <c r="R161" s="216">
        <f>Q161*H161</f>
        <v>0</v>
      </c>
      <c r="S161" s="216">
        <v>0</v>
      </c>
      <c r="T161" s="217">
        <f>S161*H161</f>
        <v>0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18" t="s">
        <v>139</v>
      </c>
      <c r="AT161" s="218" t="s">
        <v>134</v>
      </c>
      <c r="AU161" s="218" t="s">
        <v>83</v>
      </c>
      <c r="AY161" s="20" t="s">
        <v>132</v>
      </c>
      <c r="BE161" s="219">
        <f>IF(N161="základní",J161,0)</f>
        <v>0</v>
      </c>
      <c r="BF161" s="219">
        <f>IF(N161="snížená",J161,0)</f>
        <v>0</v>
      </c>
      <c r="BG161" s="219">
        <f>IF(N161="zákl. přenesená",J161,0)</f>
        <v>0</v>
      </c>
      <c r="BH161" s="219">
        <f>IF(N161="sníž. přenesená",J161,0)</f>
        <v>0</v>
      </c>
      <c r="BI161" s="219">
        <f>IF(N161="nulová",J161,0)</f>
        <v>0</v>
      </c>
      <c r="BJ161" s="20" t="s">
        <v>80</v>
      </c>
      <c r="BK161" s="219">
        <f>ROUND(I161*H161,2)</f>
        <v>0</v>
      </c>
      <c r="BL161" s="20" t="s">
        <v>139</v>
      </c>
      <c r="BM161" s="218" t="s">
        <v>579</v>
      </c>
    </row>
    <row r="162" s="2" customFormat="1">
      <c r="A162" s="41"/>
      <c r="B162" s="42"/>
      <c r="C162" s="43"/>
      <c r="D162" s="220" t="s">
        <v>141</v>
      </c>
      <c r="E162" s="43"/>
      <c r="F162" s="221" t="s">
        <v>580</v>
      </c>
      <c r="G162" s="43"/>
      <c r="H162" s="43"/>
      <c r="I162" s="222"/>
      <c r="J162" s="43"/>
      <c r="K162" s="43"/>
      <c r="L162" s="47"/>
      <c r="M162" s="223"/>
      <c r="N162" s="224"/>
      <c r="O162" s="87"/>
      <c r="P162" s="87"/>
      <c r="Q162" s="87"/>
      <c r="R162" s="87"/>
      <c r="S162" s="87"/>
      <c r="T162" s="88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20" t="s">
        <v>141</v>
      </c>
      <c r="AU162" s="20" t="s">
        <v>83</v>
      </c>
    </row>
    <row r="163" s="14" customFormat="1">
      <c r="A163" s="14"/>
      <c r="B163" s="236"/>
      <c r="C163" s="237"/>
      <c r="D163" s="227" t="s">
        <v>143</v>
      </c>
      <c r="E163" s="238" t="s">
        <v>19</v>
      </c>
      <c r="F163" s="239" t="s">
        <v>837</v>
      </c>
      <c r="G163" s="237"/>
      <c r="H163" s="240">
        <v>70</v>
      </c>
      <c r="I163" s="241"/>
      <c r="J163" s="237"/>
      <c r="K163" s="237"/>
      <c r="L163" s="242"/>
      <c r="M163" s="243"/>
      <c r="N163" s="244"/>
      <c r="O163" s="244"/>
      <c r="P163" s="244"/>
      <c r="Q163" s="244"/>
      <c r="R163" s="244"/>
      <c r="S163" s="244"/>
      <c r="T163" s="245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6" t="s">
        <v>143</v>
      </c>
      <c r="AU163" s="246" t="s">
        <v>83</v>
      </c>
      <c r="AV163" s="14" t="s">
        <v>83</v>
      </c>
      <c r="AW163" s="14" t="s">
        <v>33</v>
      </c>
      <c r="AX163" s="14" t="s">
        <v>80</v>
      </c>
      <c r="AY163" s="246" t="s">
        <v>132</v>
      </c>
    </row>
    <row r="164" s="2" customFormat="1" ht="16.5" customHeight="1">
      <c r="A164" s="41"/>
      <c r="B164" s="42"/>
      <c r="C164" s="273" t="s">
        <v>282</v>
      </c>
      <c r="D164" s="273" t="s">
        <v>547</v>
      </c>
      <c r="E164" s="274" t="s">
        <v>583</v>
      </c>
      <c r="F164" s="275" t="s">
        <v>584</v>
      </c>
      <c r="G164" s="276" t="s">
        <v>585</v>
      </c>
      <c r="H164" s="277">
        <v>1.3999999999999999</v>
      </c>
      <c r="I164" s="278"/>
      <c r="J164" s="279">
        <f>ROUND(I164*H164,2)</f>
        <v>0</v>
      </c>
      <c r="K164" s="275" t="s">
        <v>138</v>
      </c>
      <c r="L164" s="280"/>
      <c r="M164" s="281" t="s">
        <v>19</v>
      </c>
      <c r="N164" s="282" t="s">
        <v>43</v>
      </c>
      <c r="O164" s="87"/>
      <c r="P164" s="216">
        <f>O164*H164</f>
        <v>0</v>
      </c>
      <c r="Q164" s="216">
        <v>0.001</v>
      </c>
      <c r="R164" s="216">
        <f>Q164*H164</f>
        <v>0.0014</v>
      </c>
      <c r="S164" s="216">
        <v>0</v>
      </c>
      <c r="T164" s="217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18" t="s">
        <v>197</v>
      </c>
      <c r="AT164" s="218" t="s">
        <v>547</v>
      </c>
      <c r="AU164" s="218" t="s">
        <v>83</v>
      </c>
      <c r="AY164" s="20" t="s">
        <v>132</v>
      </c>
      <c r="BE164" s="219">
        <f>IF(N164="základní",J164,0)</f>
        <v>0</v>
      </c>
      <c r="BF164" s="219">
        <f>IF(N164="snížená",J164,0)</f>
        <v>0</v>
      </c>
      <c r="BG164" s="219">
        <f>IF(N164="zákl. přenesená",J164,0)</f>
        <v>0</v>
      </c>
      <c r="BH164" s="219">
        <f>IF(N164="sníž. přenesená",J164,0)</f>
        <v>0</v>
      </c>
      <c r="BI164" s="219">
        <f>IF(N164="nulová",J164,0)</f>
        <v>0</v>
      </c>
      <c r="BJ164" s="20" t="s">
        <v>80</v>
      </c>
      <c r="BK164" s="219">
        <f>ROUND(I164*H164,2)</f>
        <v>0</v>
      </c>
      <c r="BL164" s="20" t="s">
        <v>139</v>
      </c>
      <c r="BM164" s="218" t="s">
        <v>586</v>
      </c>
    </row>
    <row r="165" s="14" customFormat="1">
      <c r="A165" s="14"/>
      <c r="B165" s="236"/>
      <c r="C165" s="237"/>
      <c r="D165" s="227" t="s">
        <v>143</v>
      </c>
      <c r="E165" s="237"/>
      <c r="F165" s="239" t="s">
        <v>838</v>
      </c>
      <c r="G165" s="237"/>
      <c r="H165" s="240">
        <v>1.3999999999999999</v>
      </c>
      <c r="I165" s="241"/>
      <c r="J165" s="237"/>
      <c r="K165" s="237"/>
      <c r="L165" s="242"/>
      <c r="M165" s="243"/>
      <c r="N165" s="244"/>
      <c r="O165" s="244"/>
      <c r="P165" s="244"/>
      <c r="Q165" s="244"/>
      <c r="R165" s="244"/>
      <c r="S165" s="244"/>
      <c r="T165" s="245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6" t="s">
        <v>143</v>
      </c>
      <c r="AU165" s="246" t="s">
        <v>83</v>
      </c>
      <c r="AV165" s="14" t="s">
        <v>83</v>
      </c>
      <c r="AW165" s="14" t="s">
        <v>4</v>
      </c>
      <c r="AX165" s="14" t="s">
        <v>80</v>
      </c>
      <c r="AY165" s="246" t="s">
        <v>132</v>
      </c>
    </row>
    <row r="166" s="2" customFormat="1" ht="24.15" customHeight="1">
      <c r="A166" s="41"/>
      <c r="B166" s="42"/>
      <c r="C166" s="207" t="s">
        <v>289</v>
      </c>
      <c r="D166" s="207" t="s">
        <v>134</v>
      </c>
      <c r="E166" s="208" t="s">
        <v>588</v>
      </c>
      <c r="F166" s="209" t="s">
        <v>589</v>
      </c>
      <c r="G166" s="210" t="s">
        <v>137</v>
      </c>
      <c r="H166" s="211">
        <v>70</v>
      </c>
      <c r="I166" s="212"/>
      <c r="J166" s="213">
        <f>ROUND(I166*H166,2)</f>
        <v>0</v>
      </c>
      <c r="K166" s="209" t="s">
        <v>138</v>
      </c>
      <c r="L166" s="47"/>
      <c r="M166" s="214" t="s">
        <v>19</v>
      </c>
      <c r="N166" s="215" t="s">
        <v>43</v>
      </c>
      <c r="O166" s="87"/>
      <c r="P166" s="216">
        <f>O166*H166</f>
        <v>0</v>
      </c>
      <c r="Q166" s="216">
        <v>0</v>
      </c>
      <c r="R166" s="216">
        <f>Q166*H166</f>
        <v>0</v>
      </c>
      <c r="S166" s="216">
        <v>0</v>
      </c>
      <c r="T166" s="217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18" t="s">
        <v>139</v>
      </c>
      <c r="AT166" s="218" t="s">
        <v>134</v>
      </c>
      <c r="AU166" s="218" t="s">
        <v>83</v>
      </c>
      <c r="AY166" s="20" t="s">
        <v>132</v>
      </c>
      <c r="BE166" s="219">
        <f>IF(N166="základní",J166,0)</f>
        <v>0</v>
      </c>
      <c r="BF166" s="219">
        <f>IF(N166="snížená",J166,0)</f>
        <v>0</v>
      </c>
      <c r="BG166" s="219">
        <f>IF(N166="zákl. přenesená",J166,0)</f>
        <v>0</v>
      </c>
      <c r="BH166" s="219">
        <f>IF(N166="sníž. přenesená",J166,0)</f>
        <v>0</v>
      </c>
      <c r="BI166" s="219">
        <f>IF(N166="nulová",J166,0)</f>
        <v>0</v>
      </c>
      <c r="BJ166" s="20" t="s">
        <v>80</v>
      </c>
      <c r="BK166" s="219">
        <f>ROUND(I166*H166,2)</f>
        <v>0</v>
      </c>
      <c r="BL166" s="20" t="s">
        <v>139</v>
      </c>
      <c r="BM166" s="218" t="s">
        <v>590</v>
      </c>
    </row>
    <row r="167" s="2" customFormat="1">
      <c r="A167" s="41"/>
      <c r="B167" s="42"/>
      <c r="C167" s="43"/>
      <c r="D167" s="220" t="s">
        <v>141</v>
      </c>
      <c r="E167" s="43"/>
      <c r="F167" s="221" t="s">
        <v>591</v>
      </c>
      <c r="G167" s="43"/>
      <c r="H167" s="43"/>
      <c r="I167" s="222"/>
      <c r="J167" s="43"/>
      <c r="K167" s="43"/>
      <c r="L167" s="47"/>
      <c r="M167" s="223"/>
      <c r="N167" s="224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20" t="s">
        <v>141</v>
      </c>
      <c r="AU167" s="20" t="s">
        <v>83</v>
      </c>
    </row>
    <row r="168" s="14" customFormat="1">
      <c r="A168" s="14"/>
      <c r="B168" s="236"/>
      <c r="C168" s="237"/>
      <c r="D168" s="227" t="s">
        <v>143</v>
      </c>
      <c r="E168" s="238" t="s">
        <v>19</v>
      </c>
      <c r="F168" s="239" t="s">
        <v>837</v>
      </c>
      <c r="G168" s="237"/>
      <c r="H168" s="240">
        <v>70</v>
      </c>
      <c r="I168" s="241"/>
      <c r="J168" s="237"/>
      <c r="K168" s="237"/>
      <c r="L168" s="242"/>
      <c r="M168" s="243"/>
      <c r="N168" s="244"/>
      <c r="O168" s="244"/>
      <c r="P168" s="244"/>
      <c r="Q168" s="244"/>
      <c r="R168" s="244"/>
      <c r="S168" s="244"/>
      <c r="T168" s="245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6" t="s">
        <v>143</v>
      </c>
      <c r="AU168" s="246" t="s">
        <v>83</v>
      </c>
      <c r="AV168" s="14" t="s">
        <v>83</v>
      </c>
      <c r="AW168" s="14" t="s">
        <v>33</v>
      </c>
      <c r="AX168" s="14" t="s">
        <v>80</v>
      </c>
      <c r="AY168" s="246" t="s">
        <v>132</v>
      </c>
    </row>
    <row r="169" s="2" customFormat="1" ht="24.15" customHeight="1">
      <c r="A169" s="41"/>
      <c r="B169" s="42"/>
      <c r="C169" s="207" t="s">
        <v>7</v>
      </c>
      <c r="D169" s="207" t="s">
        <v>134</v>
      </c>
      <c r="E169" s="208" t="s">
        <v>592</v>
      </c>
      <c r="F169" s="209" t="s">
        <v>593</v>
      </c>
      <c r="G169" s="210" t="s">
        <v>137</v>
      </c>
      <c r="H169" s="211">
        <v>70</v>
      </c>
      <c r="I169" s="212"/>
      <c r="J169" s="213">
        <f>ROUND(I169*H169,2)</f>
        <v>0</v>
      </c>
      <c r="K169" s="209" t="s">
        <v>138</v>
      </c>
      <c r="L169" s="47"/>
      <c r="M169" s="214" t="s">
        <v>19</v>
      </c>
      <c r="N169" s="215" t="s">
        <v>43</v>
      </c>
      <c r="O169" s="87"/>
      <c r="P169" s="216">
        <f>O169*H169</f>
        <v>0</v>
      </c>
      <c r="Q169" s="216">
        <v>0</v>
      </c>
      <c r="R169" s="216">
        <f>Q169*H169</f>
        <v>0</v>
      </c>
      <c r="S169" s="216">
        <v>0</v>
      </c>
      <c r="T169" s="217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18" t="s">
        <v>139</v>
      </c>
      <c r="AT169" s="218" t="s">
        <v>134</v>
      </c>
      <c r="AU169" s="218" t="s">
        <v>83</v>
      </c>
      <c r="AY169" s="20" t="s">
        <v>132</v>
      </c>
      <c r="BE169" s="219">
        <f>IF(N169="základní",J169,0)</f>
        <v>0</v>
      </c>
      <c r="BF169" s="219">
        <f>IF(N169="snížená",J169,0)</f>
        <v>0</v>
      </c>
      <c r="BG169" s="219">
        <f>IF(N169="zákl. přenesená",J169,0)</f>
        <v>0</v>
      </c>
      <c r="BH169" s="219">
        <f>IF(N169="sníž. přenesená",J169,0)</f>
        <v>0</v>
      </c>
      <c r="BI169" s="219">
        <f>IF(N169="nulová",J169,0)</f>
        <v>0</v>
      </c>
      <c r="BJ169" s="20" t="s">
        <v>80</v>
      </c>
      <c r="BK169" s="219">
        <f>ROUND(I169*H169,2)</f>
        <v>0</v>
      </c>
      <c r="BL169" s="20" t="s">
        <v>139</v>
      </c>
      <c r="BM169" s="218" t="s">
        <v>594</v>
      </c>
    </row>
    <row r="170" s="2" customFormat="1">
      <c r="A170" s="41"/>
      <c r="B170" s="42"/>
      <c r="C170" s="43"/>
      <c r="D170" s="220" t="s">
        <v>141</v>
      </c>
      <c r="E170" s="43"/>
      <c r="F170" s="221" t="s">
        <v>595</v>
      </c>
      <c r="G170" s="43"/>
      <c r="H170" s="43"/>
      <c r="I170" s="222"/>
      <c r="J170" s="43"/>
      <c r="K170" s="43"/>
      <c r="L170" s="47"/>
      <c r="M170" s="223"/>
      <c r="N170" s="224"/>
      <c r="O170" s="87"/>
      <c r="P170" s="87"/>
      <c r="Q170" s="87"/>
      <c r="R170" s="87"/>
      <c r="S170" s="87"/>
      <c r="T170" s="88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20" t="s">
        <v>141</v>
      </c>
      <c r="AU170" s="20" t="s">
        <v>83</v>
      </c>
    </row>
    <row r="171" s="14" customFormat="1">
      <c r="A171" s="14"/>
      <c r="B171" s="236"/>
      <c r="C171" s="237"/>
      <c r="D171" s="227" t="s">
        <v>143</v>
      </c>
      <c r="E171" s="238" t="s">
        <v>19</v>
      </c>
      <c r="F171" s="239" t="s">
        <v>837</v>
      </c>
      <c r="G171" s="237"/>
      <c r="H171" s="240">
        <v>70</v>
      </c>
      <c r="I171" s="241"/>
      <c r="J171" s="237"/>
      <c r="K171" s="237"/>
      <c r="L171" s="242"/>
      <c r="M171" s="243"/>
      <c r="N171" s="244"/>
      <c r="O171" s="244"/>
      <c r="P171" s="244"/>
      <c r="Q171" s="244"/>
      <c r="R171" s="244"/>
      <c r="S171" s="244"/>
      <c r="T171" s="245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6" t="s">
        <v>143</v>
      </c>
      <c r="AU171" s="246" t="s">
        <v>83</v>
      </c>
      <c r="AV171" s="14" t="s">
        <v>83</v>
      </c>
      <c r="AW171" s="14" t="s">
        <v>33</v>
      </c>
      <c r="AX171" s="14" t="s">
        <v>80</v>
      </c>
      <c r="AY171" s="246" t="s">
        <v>132</v>
      </c>
    </row>
    <row r="172" s="12" customFormat="1" ht="22.8" customHeight="1">
      <c r="A172" s="12"/>
      <c r="B172" s="191"/>
      <c r="C172" s="192"/>
      <c r="D172" s="193" t="s">
        <v>71</v>
      </c>
      <c r="E172" s="205" t="s">
        <v>174</v>
      </c>
      <c r="F172" s="205" t="s">
        <v>175</v>
      </c>
      <c r="G172" s="192"/>
      <c r="H172" s="192"/>
      <c r="I172" s="195"/>
      <c r="J172" s="206">
        <f>BK172</f>
        <v>0</v>
      </c>
      <c r="K172" s="192"/>
      <c r="L172" s="197"/>
      <c r="M172" s="198"/>
      <c r="N172" s="199"/>
      <c r="O172" s="199"/>
      <c r="P172" s="200">
        <f>SUM(P173:P226)</f>
        <v>0</v>
      </c>
      <c r="Q172" s="199"/>
      <c r="R172" s="200">
        <f>SUM(R173:R226)</f>
        <v>6.4438539999999991</v>
      </c>
      <c r="S172" s="199"/>
      <c r="T172" s="201">
        <f>SUM(T173:T226)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02" t="s">
        <v>80</v>
      </c>
      <c r="AT172" s="203" t="s">
        <v>71</v>
      </c>
      <c r="AU172" s="203" t="s">
        <v>80</v>
      </c>
      <c r="AY172" s="202" t="s">
        <v>132</v>
      </c>
      <c r="BK172" s="204">
        <f>SUM(BK173:BK226)</f>
        <v>0</v>
      </c>
    </row>
    <row r="173" s="2" customFormat="1" ht="21.75" customHeight="1">
      <c r="A173" s="41"/>
      <c r="B173" s="42"/>
      <c r="C173" s="207" t="s">
        <v>301</v>
      </c>
      <c r="D173" s="207" t="s">
        <v>134</v>
      </c>
      <c r="E173" s="208" t="s">
        <v>596</v>
      </c>
      <c r="F173" s="209" t="s">
        <v>597</v>
      </c>
      <c r="G173" s="210" t="s">
        <v>137</v>
      </c>
      <c r="H173" s="211">
        <v>20</v>
      </c>
      <c r="I173" s="212"/>
      <c r="J173" s="213">
        <f>ROUND(I173*H173,2)</f>
        <v>0</v>
      </c>
      <c r="K173" s="209" t="s">
        <v>138</v>
      </c>
      <c r="L173" s="47"/>
      <c r="M173" s="214" t="s">
        <v>19</v>
      </c>
      <c r="N173" s="215" t="s">
        <v>43</v>
      </c>
      <c r="O173" s="87"/>
      <c r="P173" s="216">
        <f>O173*H173</f>
        <v>0</v>
      </c>
      <c r="Q173" s="216">
        <v>0</v>
      </c>
      <c r="R173" s="216">
        <f>Q173*H173</f>
        <v>0</v>
      </c>
      <c r="S173" s="216">
        <v>0</v>
      </c>
      <c r="T173" s="217">
        <f>S173*H173</f>
        <v>0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18" t="s">
        <v>139</v>
      </c>
      <c r="AT173" s="218" t="s">
        <v>134</v>
      </c>
      <c r="AU173" s="218" t="s">
        <v>83</v>
      </c>
      <c r="AY173" s="20" t="s">
        <v>132</v>
      </c>
      <c r="BE173" s="219">
        <f>IF(N173="základní",J173,0)</f>
        <v>0</v>
      </c>
      <c r="BF173" s="219">
        <f>IF(N173="snížená",J173,0)</f>
        <v>0</v>
      </c>
      <c r="BG173" s="219">
        <f>IF(N173="zákl. přenesená",J173,0)</f>
        <v>0</v>
      </c>
      <c r="BH173" s="219">
        <f>IF(N173="sníž. přenesená",J173,0)</f>
        <v>0</v>
      </c>
      <c r="BI173" s="219">
        <f>IF(N173="nulová",J173,0)</f>
        <v>0</v>
      </c>
      <c r="BJ173" s="20" t="s">
        <v>80</v>
      </c>
      <c r="BK173" s="219">
        <f>ROUND(I173*H173,2)</f>
        <v>0</v>
      </c>
      <c r="BL173" s="20" t="s">
        <v>139</v>
      </c>
      <c r="BM173" s="218" t="s">
        <v>598</v>
      </c>
    </row>
    <row r="174" s="2" customFormat="1">
      <c r="A174" s="41"/>
      <c r="B174" s="42"/>
      <c r="C174" s="43"/>
      <c r="D174" s="220" t="s">
        <v>141</v>
      </c>
      <c r="E174" s="43"/>
      <c r="F174" s="221" t="s">
        <v>599</v>
      </c>
      <c r="G174" s="43"/>
      <c r="H174" s="43"/>
      <c r="I174" s="222"/>
      <c r="J174" s="43"/>
      <c r="K174" s="43"/>
      <c r="L174" s="47"/>
      <c r="M174" s="223"/>
      <c r="N174" s="224"/>
      <c r="O174" s="87"/>
      <c r="P174" s="87"/>
      <c r="Q174" s="87"/>
      <c r="R174" s="87"/>
      <c r="S174" s="87"/>
      <c r="T174" s="88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T174" s="20" t="s">
        <v>141</v>
      </c>
      <c r="AU174" s="20" t="s">
        <v>83</v>
      </c>
    </row>
    <row r="175" s="13" customFormat="1">
      <c r="A175" s="13"/>
      <c r="B175" s="225"/>
      <c r="C175" s="226"/>
      <c r="D175" s="227" t="s">
        <v>143</v>
      </c>
      <c r="E175" s="228" t="s">
        <v>19</v>
      </c>
      <c r="F175" s="229" t="s">
        <v>600</v>
      </c>
      <c r="G175" s="226"/>
      <c r="H175" s="228" t="s">
        <v>19</v>
      </c>
      <c r="I175" s="230"/>
      <c r="J175" s="226"/>
      <c r="K175" s="226"/>
      <c r="L175" s="231"/>
      <c r="M175" s="232"/>
      <c r="N175" s="233"/>
      <c r="O175" s="233"/>
      <c r="P175" s="233"/>
      <c r="Q175" s="233"/>
      <c r="R175" s="233"/>
      <c r="S175" s="233"/>
      <c r="T175" s="23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5" t="s">
        <v>143</v>
      </c>
      <c r="AU175" s="235" t="s">
        <v>83</v>
      </c>
      <c r="AV175" s="13" t="s">
        <v>80</v>
      </c>
      <c r="AW175" s="13" t="s">
        <v>33</v>
      </c>
      <c r="AX175" s="13" t="s">
        <v>72</v>
      </c>
      <c r="AY175" s="235" t="s">
        <v>132</v>
      </c>
    </row>
    <row r="176" s="14" customFormat="1">
      <c r="A176" s="14"/>
      <c r="B176" s="236"/>
      <c r="C176" s="237"/>
      <c r="D176" s="227" t="s">
        <v>143</v>
      </c>
      <c r="E176" s="238" t="s">
        <v>19</v>
      </c>
      <c r="F176" s="239" t="s">
        <v>839</v>
      </c>
      <c r="G176" s="237"/>
      <c r="H176" s="240">
        <v>20</v>
      </c>
      <c r="I176" s="241"/>
      <c r="J176" s="237"/>
      <c r="K176" s="237"/>
      <c r="L176" s="242"/>
      <c r="M176" s="243"/>
      <c r="N176" s="244"/>
      <c r="O176" s="244"/>
      <c r="P176" s="244"/>
      <c r="Q176" s="244"/>
      <c r="R176" s="244"/>
      <c r="S176" s="244"/>
      <c r="T176" s="245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6" t="s">
        <v>143</v>
      </c>
      <c r="AU176" s="246" t="s">
        <v>83</v>
      </c>
      <c r="AV176" s="14" t="s">
        <v>83</v>
      </c>
      <c r="AW176" s="14" t="s">
        <v>33</v>
      </c>
      <c r="AX176" s="14" t="s">
        <v>80</v>
      </c>
      <c r="AY176" s="246" t="s">
        <v>132</v>
      </c>
    </row>
    <row r="177" s="2" customFormat="1" ht="21.75" customHeight="1">
      <c r="A177" s="41"/>
      <c r="B177" s="42"/>
      <c r="C177" s="207" t="s">
        <v>309</v>
      </c>
      <c r="D177" s="207" t="s">
        <v>134</v>
      </c>
      <c r="E177" s="208" t="s">
        <v>602</v>
      </c>
      <c r="F177" s="209" t="s">
        <v>603</v>
      </c>
      <c r="G177" s="210" t="s">
        <v>137</v>
      </c>
      <c r="H177" s="211">
        <v>12</v>
      </c>
      <c r="I177" s="212"/>
      <c r="J177" s="213">
        <f>ROUND(I177*H177,2)</f>
        <v>0</v>
      </c>
      <c r="K177" s="209" t="s">
        <v>138</v>
      </c>
      <c r="L177" s="47"/>
      <c r="M177" s="214" t="s">
        <v>19</v>
      </c>
      <c r="N177" s="215" t="s">
        <v>43</v>
      </c>
      <c r="O177" s="87"/>
      <c r="P177" s="216">
        <f>O177*H177</f>
        <v>0</v>
      </c>
      <c r="Q177" s="216">
        <v>0</v>
      </c>
      <c r="R177" s="216">
        <f>Q177*H177</f>
        <v>0</v>
      </c>
      <c r="S177" s="216">
        <v>0</v>
      </c>
      <c r="T177" s="217">
        <f>S177*H177</f>
        <v>0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18" t="s">
        <v>139</v>
      </c>
      <c r="AT177" s="218" t="s">
        <v>134</v>
      </c>
      <c r="AU177" s="218" t="s">
        <v>83</v>
      </c>
      <c r="AY177" s="20" t="s">
        <v>132</v>
      </c>
      <c r="BE177" s="219">
        <f>IF(N177="základní",J177,0)</f>
        <v>0</v>
      </c>
      <c r="BF177" s="219">
        <f>IF(N177="snížená",J177,0)</f>
        <v>0</v>
      </c>
      <c r="BG177" s="219">
        <f>IF(N177="zákl. přenesená",J177,0)</f>
        <v>0</v>
      </c>
      <c r="BH177" s="219">
        <f>IF(N177="sníž. přenesená",J177,0)</f>
        <v>0</v>
      </c>
      <c r="BI177" s="219">
        <f>IF(N177="nulová",J177,0)</f>
        <v>0</v>
      </c>
      <c r="BJ177" s="20" t="s">
        <v>80</v>
      </c>
      <c r="BK177" s="219">
        <f>ROUND(I177*H177,2)</f>
        <v>0</v>
      </c>
      <c r="BL177" s="20" t="s">
        <v>139</v>
      </c>
      <c r="BM177" s="218" t="s">
        <v>604</v>
      </c>
    </row>
    <row r="178" s="2" customFormat="1">
      <c r="A178" s="41"/>
      <c r="B178" s="42"/>
      <c r="C178" s="43"/>
      <c r="D178" s="220" t="s">
        <v>141</v>
      </c>
      <c r="E178" s="43"/>
      <c r="F178" s="221" t="s">
        <v>605</v>
      </c>
      <c r="G178" s="43"/>
      <c r="H178" s="43"/>
      <c r="I178" s="222"/>
      <c r="J178" s="43"/>
      <c r="K178" s="43"/>
      <c r="L178" s="47"/>
      <c r="M178" s="223"/>
      <c r="N178" s="224"/>
      <c r="O178" s="87"/>
      <c r="P178" s="87"/>
      <c r="Q178" s="87"/>
      <c r="R178" s="87"/>
      <c r="S178" s="87"/>
      <c r="T178" s="88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T178" s="20" t="s">
        <v>141</v>
      </c>
      <c r="AU178" s="20" t="s">
        <v>83</v>
      </c>
    </row>
    <row r="179" s="13" customFormat="1">
      <c r="A179" s="13"/>
      <c r="B179" s="225"/>
      <c r="C179" s="226"/>
      <c r="D179" s="227" t="s">
        <v>143</v>
      </c>
      <c r="E179" s="228" t="s">
        <v>19</v>
      </c>
      <c r="F179" s="229" t="s">
        <v>600</v>
      </c>
      <c r="G179" s="226"/>
      <c r="H179" s="228" t="s">
        <v>19</v>
      </c>
      <c r="I179" s="230"/>
      <c r="J179" s="226"/>
      <c r="K179" s="226"/>
      <c r="L179" s="231"/>
      <c r="M179" s="232"/>
      <c r="N179" s="233"/>
      <c r="O179" s="233"/>
      <c r="P179" s="233"/>
      <c r="Q179" s="233"/>
      <c r="R179" s="233"/>
      <c r="S179" s="233"/>
      <c r="T179" s="23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5" t="s">
        <v>143</v>
      </c>
      <c r="AU179" s="235" t="s">
        <v>83</v>
      </c>
      <c r="AV179" s="13" t="s">
        <v>80</v>
      </c>
      <c r="AW179" s="13" t="s">
        <v>33</v>
      </c>
      <c r="AX179" s="13" t="s">
        <v>72</v>
      </c>
      <c r="AY179" s="235" t="s">
        <v>132</v>
      </c>
    </row>
    <row r="180" s="14" customFormat="1">
      <c r="A180" s="14"/>
      <c r="B180" s="236"/>
      <c r="C180" s="237"/>
      <c r="D180" s="227" t="s">
        <v>143</v>
      </c>
      <c r="E180" s="238" t="s">
        <v>19</v>
      </c>
      <c r="F180" s="239" t="s">
        <v>840</v>
      </c>
      <c r="G180" s="237"/>
      <c r="H180" s="240">
        <v>12</v>
      </c>
      <c r="I180" s="241"/>
      <c r="J180" s="237"/>
      <c r="K180" s="237"/>
      <c r="L180" s="242"/>
      <c r="M180" s="243"/>
      <c r="N180" s="244"/>
      <c r="O180" s="244"/>
      <c r="P180" s="244"/>
      <c r="Q180" s="244"/>
      <c r="R180" s="244"/>
      <c r="S180" s="244"/>
      <c r="T180" s="245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6" t="s">
        <v>143</v>
      </c>
      <c r="AU180" s="246" t="s">
        <v>83</v>
      </c>
      <c r="AV180" s="14" t="s">
        <v>83</v>
      </c>
      <c r="AW180" s="14" t="s">
        <v>33</v>
      </c>
      <c r="AX180" s="14" t="s">
        <v>80</v>
      </c>
      <c r="AY180" s="246" t="s">
        <v>132</v>
      </c>
    </row>
    <row r="181" s="2" customFormat="1" ht="21.75" customHeight="1">
      <c r="A181" s="41"/>
      <c r="B181" s="42"/>
      <c r="C181" s="207" t="s">
        <v>314</v>
      </c>
      <c r="D181" s="207" t="s">
        <v>134</v>
      </c>
      <c r="E181" s="208" t="s">
        <v>607</v>
      </c>
      <c r="F181" s="209" t="s">
        <v>608</v>
      </c>
      <c r="G181" s="210" t="s">
        <v>137</v>
      </c>
      <c r="H181" s="211">
        <v>517</v>
      </c>
      <c r="I181" s="212"/>
      <c r="J181" s="213">
        <f>ROUND(I181*H181,2)</f>
        <v>0</v>
      </c>
      <c r="K181" s="209" t="s">
        <v>138</v>
      </c>
      <c r="L181" s="47"/>
      <c r="M181" s="214" t="s">
        <v>19</v>
      </c>
      <c r="N181" s="215" t="s">
        <v>43</v>
      </c>
      <c r="O181" s="87"/>
      <c r="P181" s="216">
        <f>O181*H181</f>
        <v>0</v>
      </c>
      <c r="Q181" s="216">
        <v>0</v>
      </c>
      <c r="R181" s="216">
        <f>Q181*H181</f>
        <v>0</v>
      </c>
      <c r="S181" s="216">
        <v>0</v>
      </c>
      <c r="T181" s="217">
        <f>S181*H181</f>
        <v>0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18" t="s">
        <v>139</v>
      </c>
      <c r="AT181" s="218" t="s">
        <v>134</v>
      </c>
      <c r="AU181" s="218" t="s">
        <v>83</v>
      </c>
      <c r="AY181" s="20" t="s">
        <v>132</v>
      </c>
      <c r="BE181" s="219">
        <f>IF(N181="základní",J181,0)</f>
        <v>0</v>
      </c>
      <c r="BF181" s="219">
        <f>IF(N181="snížená",J181,0)</f>
        <v>0</v>
      </c>
      <c r="BG181" s="219">
        <f>IF(N181="zákl. přenesená",J181,0)</f>
        <v>0</v>
      </c>
      <c r="BH181" s="219">
        <f>IF(N181="sníž. přenesená",J181,0)</f>
        <v>0</v>
      </c>
      <c r="BI181" s="219">
        <f>IF(N181="nulová",J181,0)</f>
        <v>0</v>
      </c>
      <c r="BJ181" s="20" t="s">
        <v>80</v>
      </c>
      <c r="BK181" s="219">
        <f>ROUND(I181*H181,2)</f>
        <v>0</v>
      </c>
      <c r="BL181" s="20" t="s">
        <v>139</v>
      </c>
      <c r="BM181" s="218" t="s">
        <v>609</v>
      </c>
    </row>
    <row r="182" s="2" customFormat="1">
      <c r="A182" s="41"/>
      <c r="B182" s="42"/>
      <c r="C182" s="43"/>
      <c r="D182" s="220" t="s">
        <v>141</v>
      </c>
      <c r="E182" s="43"/>
      <c r="F182" s="221" t="s">
        <v>610</v>
      </c>
      <c r="G182" s="43"/>
      <c r="H182" s="43"/>
      <c r="I182" s="222"/>
      <c r="J182" s="43"/>
      <c r="K182" s="43"/>
      <c r="L182" s="47"/>
      <c r="M182" s="223"/>
      <c r="N182" s="224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20" t="s">
        <v>141</v>
      </c>
      <c r="AU182" s="20" t="s">
        <v>83</v>
      </c>
    </row>
    <row r="183" s="13" customFormat="1">
      <c r="A183" s="13"/>
      <c r="B183" s="225"/>
      <c r="C183" s="226"/>
      <c r="D183" s="227" t="s">
        <v>143</v>
      </c>
      <c r="E183" s="228" t="s">
        <v>19</v>
      </c>
      <c r="F183" s="229" t="s">
        <v>155</v>
      </c>
      <c r="G183" s="226"/>
      <c r="H183" s="228" t="s">
        <v>19</v>
      </c>
      <c r="I183" s="230"/>
      <c r="J183" s="226"/>
      <c r="K183" s="226"/>
      <c r="L183" s="231"/>
      <c r="M183" s="232"/>
      <c r="N183" s="233"/>
      <c r="O183" s="233"/>
      <c r="P183" s="233"/>
      <c r="Q183" s="233"/>
      <c r="R183" s="233"/>
      <c r="S183" s="233"/>
      <c r="T183" s="23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5" t="s">
        <v>143</v>
      </c>
      <c r="AU183" s="235" t="s">
        <v>83</v>
      </c>
      <c r="AV183" s="13" t="s">
        <v>80</v>
      </c>
      <c r="AW183" s="13" t="s">
        <v>33</v>
      </c>
      <c r="AX183" s="13" t="s">
        <v>72</v>
      </c>
      <c r="AY183" s="235" t="s">
        <v>132</v>
      </c>
    </row>
    <row r="184" s="14" customFormat="1">
      <c r="A184" s="14"/>
      <c r="B184" s="236"/>
      <c r="C184" s="237"/>
      <c r="D184" s="227" t="s">
        <v>143</v>
      </c>
      <c r="E184" s="238" t="s">
        <v>19</v>
      </c>
      <c r="F184" s="239" t="s">
        <v>841</v>
      </c>
      <c r="G184" s="237"/>
      <c r="H184" s="240">
        <v>517</v>
      </c>
      <c r="I184" s="241"/>
      <c r="J184" s="237"/>
      <c r="K184" s="237"/>
      <c r="L184" s="242"/>
      <c r="M184" s="243"/>
      <c r="N184" s="244"/>
      <c r="O184" s="244"/>
      <c r="P184" s="244"/>
      <c r="Q184" s="244"/>
      <c r="R184" s="244"/>
      <c r="S184" s="244"/>
      <c r="T184" s="245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6" t="s">
        <v>143</v>
      </c>
      <c r="AU184" s="246" t="s">
        <v>83</v>
      </c>
      <c r="AV184" s="14" t="s">
        <v>83</v>
      </c>
      <c r="AW184" s="14" t="s">
        <v>33</v>
      </c>
      <c r="AX184" s="14" t="s">
        <v>80</v>
      </c>
      <c r="AY184" s="246" t="s">
        <v>132</v>
      </c>
    </row>
    <row r="185" s="2" customFormat="1" ht="24.15" customHeight="1">
      <c r="A185" s="41"/>
      <c r="B185" s="42"/>
      <c r="C185" s="207" t="s">
        <v>319</v>
      </c>
      <c r="D185" s="207" t="s">
        <v>134</v>
      </c>
      <c r="E185" s="208" t="s">
        <v>614</v>
      </c>
      <c r="F185" s="209" t="s">
        <v>615</v>
      </c>
      <c r="G185" s="210" t="s">
        <v>137</v>
      </c>
      <c r="H185" s="211">
        <v>235</v>
      </c>
      <c r="I185" s="212"/>
      <c r="J185" s="213">
        <f>ROUND(I185*H185,2)</f>
        <v>0</v>
      </c>
      <c r="K185" s="209" t="s">
        <v>138</v>
      </c>
      <c r="L185" s="47"/>
      <c r="M185" s="214" t="s">
        <v>19</v>
      </c>
      <c r="N185" s="215" t="s">
        <v>43</v>
      </c>
      <c r="O185" s="87"/>
      <c r="P185" s="216">
        <f>O185*H185</f>
        <v>0</v>
      </c>
      <c r="Q185" s="216">
        <v>0</v>
      </c>
      <c r="R185" s="216">
        <f>Q185*H185</f>
        <v>0</v>
      </c>
      <c r="S185" s="216">
        <v>0</v>
      </c>
      <c r="T185" s="217">
        <f>S185*H185</f>
        <v>0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218" t="s">
        <v>139</v>
      </c>
      <c r="AT185" s="218" t="s">
        <v>134</v>
      </c>
      <c r="AU185" s="218" t="s">
        <v>83</v>
      </c>
      <c r="AY185" s="20" t="s">
        <v>132</v>
      </c>
      <c r="BE185" s="219">
        <f>IF(N185="základní",J185,0)</f>
        <v>0</v>
      </c>
      <c r="BF185" s="219">
        <f>IF(N185="snížená",J185,0)</f>
        <v>0</v>
      </c>
      <c r="BG185" s="219">
        <f>IF(N185="zákl. přenesená",J185,0)</f>
        <v>0</v>
      </c>
      <c r="BH185" s="219">
        <f>IF(N185="sníž. přenesená",J185,0)</f>
        <v>0</v>
      </c>
      <c r="BI185" s="219">
        <f>IF(N185="nulová",J185,0)</f>
        <v>0</v>
      </c>
      <c r="BJ185" s="20" t="s">
        <v>80</v>
      </c>
      <c r="BK185" s="219">
        <f>ROUND(I185*H185,2)</f>
        <v>0</v>
      </c>
      <c r="BL185" s="20" t="s">
        <v>139</v>
      </c>
      <c r="BM185" s="218" t="s">
        <v>616</v>
      </c>
    </row>
    <row r="186" s="2" customFormat="1">
      <c r="A186" s="41"/>
      <c r="B186" s="42"/>
      <c r="C186" s="43"/>
      <c r="D186" s="220" t="s">
        <v>141</v>
      </c>
      <c r="E186" s="43"/>
      <c r="F186" s="221" t="s">
        <v>617</v>
      </c>
      <c r="G186" s="43"/>
      <c r="H186" s="43"/>
      <c r="I186" s="222"/>
      <c r="J186" s="43"/>
      <c r="K186" s="43"/>
      <c r="L186" s="47"/>
      <c r="M186" s="223"/>
      <c r="N186" s="224"/>
      <c r="O186" s="87"/>
      <c r="P186" s="87"/>
      <c r="Q186" s="87"/>
      <c r="R186" s="87"/>
      <c r="S186" s="87"/>
      <c r="T186" s="88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T186" s="20" t="s">
        <v>141</v>
      </c>
      <c r="AU186" s="20" t="s">
        <v>83</v>
      </c>
    </row>
    <row r="187" s="13" customFormat="1">
      <c r="A187" s="13"/>
      <c r="B187" s="225"/>
      <c r="C187" s="226"/>
      <c r="D187" s="227" t="s">
        <v>143</v>
      </c>
      <c r="E187" s="228" t="s">
        <v>19</v>
      </c>
      <c r="F187" s="229" t="s">
        <v>155</v>
      </c>
      <c r="G187" s="226"/>
      <c r="H187" s="228" t="s">
        <v>19</v>
      </c>
      <c r="I187" s="230"/>
      <c r="J187" s="226"/>
      <c r="K187" s="226"/>
      <c r="L187" s="231"/>
      <c r="M187" s="232"/>
      <c r="N187" s="233"/>
      <c r="O187" s="233"/>
      <c r="P187" s="233"/>
      <c r="Q187" s="233"/>
      <c r="R187" s="233"/>
      <c r="S187" s="233"/>
      <c r="T187" s="234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5" t="s">
        <v>143</v>
      </c>
      <c r="AU187" s="235" t="s">
        <v>83</v>
      </c>
      <c r="AV187" s="13" t="s">
        <v>80</v>
      </c>
      <c r="AW187" s="13" t="s">
        <v>33</v>
      </c>
      <c r="AX187" s="13" t="s">
        <v>72</v>
      </c>
      <c r="AY187" s="235" t="s">
        <v>132</v>
      </c>
    </row>
    <row r="188" s="14" customFormat="1">
      <c r="A188" s="14"/>
      <c r="B188" s="236"/>
      <c r="C188" s="237"/>
      <c r="D188" s="227" t="s">
        <v>143</v>
      </c>
      <c r="E188" s="238" t="s">
        <v>19</v>
      </c>
      <c r="F188" s="239" t="s">
        <v>842</v>
      </c>
      <c r="G188" s="237"/>
      <c r="H188" s="240">
        <v>235</v>
      </c>
      <c r="I188" s="241"/>
      <c r="J188" s="237"/>
      <c r="K188" s="237"/>
      <c r="L188" s="242"/>
      <c r="M188" s="243"/>
      <c r="N188" s="244"/>
      <c r="O188" s="244"/>
      <c r="P188" s="244"/>
      <c r="Q188" s="244"/>
      <c r="R188" s="244"/>
      <c r="S188" s="244"/>
      <c r="T188" s="245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6" t="s">
        <v>143</v>
      </c>
      <c r="AU188" s="246" t="s">
        <v>83</v>
      </c>
      <c r="AV188" s="14" t="s">
        <v>83</v>
      </c>
      <c r="AW188" s="14" t="s">
        <v>33</v>
      </c>
      <c r="AX188" s="14" t="s">
        <v>80</v>
      </c>
      <c r="AY188" s="246" t="s">
        <v>132</v>
      </c>
    </row>
    <row r="189" s="2" customFormat="1" ht="24.15" customHeight="1">
      <c r="A189" s="41"/>
      <c r="B189" s="42"/>
      <c r="C189" s="207" t="s">
        <v>324</v>
      </c>
      <c r="D189" s="207" t="s">
        <v>134</v>
      </c>
      <c r="E189" s="208" t="s">
        <v>619</v>
      </c>
      <c r="F189" s="209" t="s">
        <v>620</v>
      </c>
      <c r="G189" s="210" t="s">
        <v>137</v>
      </c>
      <c r="H189" s="211">
        <v>12</v>
      </c>
      <c r="I189" s="212"/>
      <c r="J189" s="213">
        <f>ROUND(I189*H189,2)</f>
        <v>0</v>
      </c>
      <c r="K189" s="209" t="s">
        <v>138</v>
      </c>
      <c r="L189" s="47"/>
      <c r="M189" s="214" t="s">
        <v>19</v>
      </c>
      <c r="N189" s="215" t="s">
        <v>43</v>
      </c>
      <c r="O189" s="87"/>
      <c r="P189" s="216">
        <f>O189*H189</f>
        <v>0</v>
      </c>
      <c r="Q189" s="216">
        <v>0</v>
      </c>
      <c r="R189" s="216">
        <f>Q189*H189</f>
        <v>0</v>
      </c>
      <c r="S189" s="216">
        <v>0</v>
      </c>
      <c r="T189" s="217">
        <f>S189*H189</f>
        <v>0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18" t="s">
        <v>139</v>
      </c>
      <c r="AT189" s="218" t="s">
        <v>134</v>
      </c>
      <c r="AU189" s="218" t="s">
        <v>83</v>
      </c>
      <c r="AY189" s="20" t="s">
        <v>132</v>
      </c>
      <c r="BE189" s="219">
        <f>IF(N189="základní",J189,0)</f>
        <v>0</v>
      </c>
      <c r="BF189" s="219">
        <f>IF(N189="snížená",J189,0)</f>
        <v>0</v>
      </c>
      <c r="BG189" s="219">
        <f>IF(N189="zákl. přenesená",J189,0)</f>
        <v>0</v>
      </c>
      <c r="BH189" s="219">
        <f>IF(N189="sníž. přenesená",J189,0)</f>
        <v>0</v>
      </c>
      <c r="BI189" s="219">
        <f>IF(N189="nulová",J189,0)</f>
        <v>0</v>
      </c>
      <c r="BJ189" s="20" t="s">
        <v>80</v>
      </c>
      <c r="BK189" s="219">
        <f>ROUND(I189*H189,2)</f>
        <v>0</v>
      </c>
      <c r="BL189" s="20" t="s">
        <v>139</v>
      </c>
      <c r="BM189" s="218" t="s">
        <v>621</v>
      </c>
    </row>
    <row r="190" s="2" customFormat="1">
      <c r="A190" s="41"/>
      <c r="B190" s="42"/>
      <c r="C190" s="43"/>
      <c r="D190" s="220" t="s">
        <v>141</v>
      </c>
      <c r="E190" s="43"/>
      <c r="F190" s="221" t="s">
        <v>622</v>
      </c>
      <c r="G190" s="43"/>
      <c r="H190" s="43"/>
      <c r="I190" s="222"/>
      <c r="J190" s="43"/>
      <c r="K190" s="43"/>
      <c r="L190" s="47"/>
      <c r="M190" s="223"/>
      <c r="N190" s="224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20" t="s">
        <v>141</v>
      </c>
      <c r="AU190" s="20" t="s">
        <v>83</v>
      </c>
    </row>
    <row r="191" s="13" customFormat="1">
      <c r="A191" s="13"/>
      <c r="B191" s="225"/>
      <c r="C191" s="226"/>
      <c r="D191" s="227" t="s">
        <v>143</v>
      </c>
      <c r="E191" s="228" t="s">
        <v>19</v>
      </c>
      <c r="F191" s="229" t="s">
        <v>600</v>
      </c>
      <c r="G191" s="226"/>
      <c r="H191" s="228" t="s">
        <v>19</v>
      </c>
      <c r="I191" s="230"/>
      <c r="J191" s="226"/>
      <c r="K191" s="226"/>
      <c r="L191" s="231"/>
      <c r="M191" s="232"/>
      <c r="N191" s="233"/>
      <c r="O191" s="233"/>
      <c r="P191" s="233"/>
      <c r="Q191" s="233"/>
      <c r="R191" s="233"/>
      <c r="S191" s="233"/>
      <c r="T191" s="23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5" t="s">
        <v>143</v>
      </c>
      <c r="AU191" s="235" t="s">
        <v>83</v>
      </c>
      <c r="AV191" s="13" t="s">
        <v>80</v>
      </c>
      <c r="AW191" s="13" t="s">
        <v>33</v>
      </c>
      <c r="AX191" s="13" t="s">
        <v>72</v>
      </c>
      <c r="AY191" s="235" t="s">
        <v>132</v>
      </c>
    </row>
    <row r="192" s="14" customFormat="1">
      <c r="A192" s="14"/>
      <c r="B192" s="236"/>
      <c r="C192" s="237"/>
      <c r="D192" s="227" t="s">
        <v>143</v>
      </c>
      <c r="E192" s="238" t="s">
        <v>19</v>
      </c>
      <c r="F192" s="239" t="s">
        <v>840</v>
      </c>
      <c r="G192" s="237"/>
      <c r="H192" s="240">
        <v>12</v>
      </c>
      <c r="I192" s="241"/>
      <c r="J192" s="237"/>
      <c r="K192" s="237"/>
      <c r="L192" s="242"/>
      <c r="M192" s="243"/>
      <c r="N192" s="244"/>
      <c r="O192" s="244"/>
      <c r="P192" s="244"/>
      <c r="Q192" s="244"/>
      <c r="R192" s="244"/>
      <c r="S192" s="244"/>
      <c r="T192" s="245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6" t="s">
        <v>143</v>
      </c>
      <c r="AU192" s="246" t="s">
        <v>83</v>
      </c>
      <c r="AV192" s="14" t="s">
        <v>83</v>
      </c>
      <c r="AW192" s="14" t="s">
        <v>33</v>
      </c>
      <c r="AX192" s="14" t="s">
        <v>80</v>
      </c>
      <c r="AY192" s="246" t="s">
        <v>132</v>
      </c>
    </row>
    <row r="193" s="2" customFormat="1" ht="16.5" customHeight="1">
      <c r="A193" s="41"/>
      <c r="B193" s="42"/>
      <c r="C193" s="207" t="s">
        <v>339</v>
      </c>
      <c r="D193" s="207" t="s">
        <v>134</v>
      </c>
      <c r="E193" s="208" t="s">
        <v>623</v>
      </c>
      <c r="F193" s="209" t="s">
        <v>624</v>
      </c>
      <c r="G193" s="210" t="s">
        <v>469</v>
      </c>
      <c r="H193" s="211">
        <v>4.2000000000000002</v>
      </c>
      <c r="I193" s="212"/>
      <c r="J193" s="213">
        <f>ROUND(I193*H193,2)</f>
        <v>0</v>
      </c>
      <c r="K193" s="209" t="s">
        <v>138</v>
      </c>
      <c r="L193" s="47"/>
      <c r="M193" s="214" t="s">
        <v>19</v>
      </c>
      <c r="N193" s="215" t="s">
        <v>43</v>
      </c>
      <c r="O193" s="87"/>
      <c r="P193" s="216">
        <f>O193*H193</f>
        <v>0</v>
      </c>
      <c r="Q193" s="216">
        <v>0</v>
      </c>
      <c r="R193" s="216">
        <f>Q193*H193</f>
        <v>0</v>
      </c>
      <c r="S193" s="216">
        <v>0</v>
      </c>
      <c r="T193" s="217">
        <f>S193*H193</f>
        <v>0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18" t="s">
        <v>139</v>
      </c>
      <c r="AT193" s="218" t="s">
        <v>134</v>
      </c>
      <c r="AU193" s="218" t="s">
        <v>83</v>
      </c>
      <c r="AY193" s="20" t="s">
        <v>132</v>
      </c>
      <c r="BE193" s="219">
        <f>IF(N193="základní",J193,0)</f>
        <v>0</v>
      </c>
      <c r="BF193" s="219">
        <f>IF(N193="snížená",J193,0)</f>
        <v>0</v>
      </c>
      <c r="BG193" s="219">
        <f>IF(N193="zákl. přenesená",J193,0)</f>
        <v>0</v>
      </c>
      <c r="BH193" s="219">
        <f>IF(N193="sníž. přenesená",J193,0)</f>
        <v>0</v>
      </c>
      <c r="BI193" s="219">
        <f>IF(N193="nulová",J193,0)</f>
        <v>0</v>
      </c>
      <c r="BJ193" s="20" t="s">
        <v>80</v>
      </c>
      <c r="BK193" s="219">
        <f>ROUND(I193*H193,2)</f>
        <v>0</v>
      </c>
      <c r="BL193" s="20" t="s">
        <v>139</v>
      </c>
      <c r="BM193" s="218" t="s">
        <v>625</v>
      </c>
    </row>
    <row r="194" s="2" customFormat="1">
      <c r="A194" s="41"/>
      <c r="B194" s="42"/>
      <c r="C194" s="43"/>
      <c r="D194" s="220" t="s">
        <v>141</v>
      </c>
      <c r="E194" s="43"/>
      <c r="F194" s="221" t="s">
        <v>626</v>
      </c>
      <c r="G194" s="43"/>
      <c r="H194" s="43"/>
      <c r="I194" s="222"/>
      <c r="J194" s="43"/>
      <c r="K194" s="43"/>
      <c r="L194" s="47"/>
      <c r="M194" s="223"/>
      <c r="N194" s="224"/>
      <c r="O194" s="87"/>
      <c r="P194" s="87"/>
      <c r="Q194" s="87"/>
      <c r="R194" s="87"/>
      <c r="S194" s="87"/>
      <c r="T194" s="88"/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T194" s="20" t="s">
        <v>141</v>
      </c>
      <c r="AU194" s="20" t="s">
        <v>83</v>
      </c>
    </row>
    <row r="195" s="13" customFormat="1">
      <c r="A195" s="13"/>
      <c r="B195" s="225"/>
      <c r="C195" s="226"/>
      <c r="D195" s="227" t="s">
        <v>143</v>
      </c>
      <c r="E195" s="228" t="s">
        <v>19</v>
      </c>
      <c r="F195" s="229" t="s">
        <v>155</v>
      </c>
      <c r="G195" s="226"/>
      <c r="H195" s="228" t="s">
        <v>19</v>
      </c>
      <c r="I195" s="230"/>
      <c r="J195" s="226"/>
      <c r="K195" s="226"/>
      <c r="L195" s="231"/>
      <c r="M195" s="232"/>
      <c r="N195" s="233"/>
      <c r="O195" s="233"/>
      <c r="P195" s="233"/>
      <c r="Q195" s="233"/>
      <c r="R195" s="233"/>
      <c r="S195" s="233"/>
      <c r="T195" s="23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5" t="s">
        <v>143</v>
      </c>
      <c r="AU195" s="235" t="s">
        <v>83</v>
      </c>
      <c r="AV195" s="13" t="s">
        <v>80</v>
      </c>
      <c r="AW195" s="13" t="s">
        <v>33</v>
      </c>
      <c r="AX195" s="13" t="s">
        <v>72</v>
      </c>
      <c r="AY195" s="235" t="s">
        <v>132</v>
      </c>
    </row>
    <row r="196" s="14" customFormat="1">
      <c r="A196" s="14"/>
      <c r="B196" s="236"/>
      <c r="C196" s="237"/>
      <c r="D196" s="227" t="s">
        <v>143</v>
      </c>
      <c r="E196" s="238" t="s">
        <v>19</v>
      </c>
      <c r="F196" s="239" t="s">
        <v>843</v>
      </c>
      <c r="G196" s="237"/>
      <c r="H196" s="240">
        <v>4.2000000000000002</v>
      </c>
      <c r="I196" s="241"/>
      <c r="J196" s="237"/>
      <c r="K196" s="237"/>
      <c r="L196" s="242"/>
      <c r="M196" s="243"/>
      <c r="N196" s="244"/>
      <c r="O196" s="244"/>
      <c r="P196" s="244"/>
      <c r="Q196" s="244"/>
      <c r="R196" s="244"/>
      <c r="S196" s="244"/>
      <c r="T196" s="245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6" t="s">
        <v>143</v>
      </c>
      <c r="AU196" s="246" t="s">
        <v>83</v>
      </c>
      <c r="AV196" s="14" t="s">
        <v>83</v>
      </c>
      <c r="AW196" s="14" t="s">
        <v>33</v>
      </c>
      <c r="AX196" s="14" t="s">
        <v>80</v>
      </c>
      <c r="AY196" s="246" t="s">
        <v>132</v>
      </c>
    </row>
    <row r="197" s="13" customFormat="1">
      <c r="A197" s="13"/>
      <c r="B197" s="225"/>
      <c r="C197" s="226"/>
      <c r="D197" s="227" t="s">
        <v>143</v>
      </c>
      <c r="E197" s="228" t="s">
        <v>19</v>
      </c>
      <c r="F197" s="229" t="s">
        <v>628</v>
      </c>
      <c r="G197" s="226"/>
      <c r="H197" s="228" t="s">
        <v>19</v>
      </c>
      <c r="I197" s="230"/>
      <c r="J197" s="226"/>
      <c r="K197" s="226"/>
      <c r="L197" s="231"/>
      <c r="M197" s="232"/>
      <c r="N197" s="233"/>
      <c r="O197" s="233"/>
      <c r="P197" s="233"/>
      <c r="Q197" s="233"/>
      <c r="R197" s="233"/>
      <c r="S197" s="233"/>
      <c r="T197" s="234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5" t="s">
        <v>143</v>
      </c>
      <c r="AU197" s="235" t="s">
        <v>83</v>
      </c>
      <c r="AV197" s="13" t="s">
        <v>80</v>
      </c>
      <c r="AW197" s="13" t="s">
        <v>33</v>
      </c>
      <c r="AX197" s="13" t="s">
        <v>72</v>
      </c>
      <c r="AY197" s="235" t="s">
        <v>132</v>
      </c>
    </row>
    <row r="198" s="2" customFormat="1" ht="24.15" customHeight="1">
      <c r="A198" s="41"/>
      <c r="B198" s="42"/>
      <c r="C198" s="207" t="s">
        <v>344</v>
      </c>
      <c r="D198" s="207" t="s">
        <v>134</v>
      </c>
      <c r="E198" s="208" t="s">
        <v>629</v>
      </c>
      <c r="F198" s="209" t="s">
        <v>630</v>
      </c>
      <c r="G198" s="210" t="s">
        <v>137</v>
      </c>
      <c r="H198" s="211">
        <v>28.5</v>
      </c>
      <c r="I198" s="212"/>
      <c r="J198" s="213">
        <f>ROUND(I198*H198,2)</f>
        <v>0</v>
      </c>
      <c r="K198" s="209" t="s">
        <v>138</v>
      </c>
      <c r="L198" s="47"/>
      <c r="M198" s="214" t="s">
        <v>19</v>
      </c>
      <c r="N198" s="215" t="s">
        <v>43</v>
      </c>
      <c r="O198" s="87"/>
      <c r="P198" s="216">
        <f>O198*H198</f>
        <v>0</v>
      </c>
      <c r="Q198" s="216">
        <v>0.216</v>
      </c>
      <c r="R198" s="216">
        <f>Q198*H198</f>
        <v>6.1559999999999997</v>
      </c>
      <c r="S198" s="216">
        <v>0</v>
      </c>
      <c r="T198" s="217">
        <f>S198*H198</f>
        <v>0</v>
      </c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R198" s="218" t="s">
        <v>139</v>
      </c>
      <c r="AT198" s="218" t="s">
        <v>134</v>
      </c>
      <c r="AU198" s="218" t="s">
        <v>83</v>
      </c>
      <c r="AY198" s="20" t="s">
        <v>132</v>
      </c>
      <c r="BE198" s="219">
        <f>IF(N198="základní",J198,0)</f>
        <v>0</v>
      </c>
      <c r="BF198" s="219">
        <f>IF(N198="snížená",J198,0)</f>
        <v>0</v>
      </c>
      <c r="BG198" s="219">
        <f>IF(N198="zákl. přenesená",J198,0)</f>
        <v>0</v>
      </c>
      <c r="BH198" s="219">
        <f>IF(N198="sníž. přenesená",J198,0)</f>
        <v>0</v>
      </c>
      <c r="BI198" s="219">
        <f>IF(N198="nulová",J198,0)</f>
        <v>0</v>
      </c>
      <c r="BJ198" s="20" t="s">
        <v>80</v>
      </c>
      <c r="BK198" s="219">
        <f>ROUND(I198*H198,2)</f>
        <v>0</v>
      </c>
      <c r="BL198" s="20" t="s">
        <v>139</v>
      </c>
      <c r="BM198" s="218" t="s">
        <v>631</v>
      </c>
    </row>
    <row r="199" s="2" customFormat="1">
      <c r="A199" s="41"/>
      <c r="B199" s="42"/>
      <c r="C199" s="43"/>
      <c r="D199" s="220" t="s">
        <v>141</v>
      </c>
      <c r="E199" s="43"/>
      <c r="F199" s="221" t="s">
        <v>632</v>
      </c>
      <c r="G199" s="43"/>
      <c r="H199" s="43"/>
      <c r="I199" s="222"/>
      <c r="J199" s="43"/>
      <c r="K199" s="43"/>
      <c r="L199" s="47"/>
      <c r="M199" s="223"/>
      <c r="N199" s="224"/>
      <c r="O199" s="87"/>
      <c r="P199" s="87"/>
      <c r="Q199" s="87"/>
      <c r="R199" s="87"/>
      <c r="S199" s="87"/>
      <c r="T199" s="88"/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T199" s="20" t="s">
        <v>141</v>
      </c>
      <c r="AU199" s="20" t="s">
        <v>83</v>
      </c>
    </row>
    <row r="200" s="13" customFormat="1">
      <c r="A200" s="13"/>
      <c r="B200" s="225"/>
      <c r="C200" s="226"/>
      <c r="D200" s="227" t="s">
        <v>143</v>
      </c>
      <c r="E200" s="228" t="s">
        <v>19</v>
      </c>
      <c r="F200" s="229" t="s">
        <v>190</v>
      </c>
      <c r="G200" s="226"/>
      <c r="H200" s="228" t="s">
        <v>19</v>
      </c>
      <c r="I200" s="230"/>
      <c r="J200" s="226"/>
      <c r="K200" s="226"/>
      <c r="L200" s="231"/>
      <c r="M200" s="232"/>
      <c r="N200" s="233"/>
      <c r="O200" s="233"/>
      <c r="P200" s="233"/>
      <c r="Q200" s="233"/>
      <c r="R200" s="233"/>
      <c r="S200" s="233"/>
      <c r="T200" s="234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5" t="s">
        <v>143</v>
      </c>
      <c r="AU200" s="235" t="s">
        <v>83</v>
      </c>
      <c r="AV200" s="13" t="s">
        <v>80</v>
      </c>
      <c r="AW200" s="13" t="s">
        <v>33</v>
      </c>
      <c r="AX200" s="13" t="s">
        <v>72</v>
      </c>
      <c r="AY200" s="235" t="s">
        <v>132</v>
      </c>
    </row>
    <row r="201" s="14" customFormat="1">
      <c r="A201" s="14"/>
      <c r="B201" s="236"/>
      <c r="C201" s="237"/>
      <c r="D201" s="227" t="s">
        <v>143</v>
      </c>
      <c r="E201" s="238" t="s">
        <v>19</v>
      </c>
      <c r="F201" s="239" t="s">
        <v>844</v>
      </c>
      <c r="G201" s="237"/>
      <c r="H201" s="240">
        <v>28.5</v>
      </c>
      <c r="I201" s="241"/>
      <c r="J201" s="237"/>
      <c r="K201" s="237"/>
      <c r="L201" s="242"/>
      <c r="M201" s="243"/>
      <c r="N201" s="244"/>
      <c r="O201" s="244"/>
      <c r="P201" s="244"/>
      <c r="Q201" s="244"/>
      <c r="R201" s="244"/>
      <c r="S201" s="244"/>
      <c r="T201" s="245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6" t="s">
        <v>143</v>
      </c>
      <c r="AU201" s="246" t="s">
        <v>83</v>
      </c>
      <c r="AV201" s="14" t="s">
        <v>83</v>
      </c>
      <c r="AW201" s="14" t="s">
        <v>33</v>
      </c>
      <c r="AX201" s="14" t="s">
        <v>80</v>
      </c>
      <c r="AY201" s="246" t="s">
        <v>132</v>
      </c>
    </row>
    <row r="202" s="2" customFormat="1" ht="16.5" customHeight="1">
      <c r="A202" s="41"/>
      <c r="B202" s="42"/>
      <c r="C202" s="207" t="s">
        <v>349</v>
      </c>
      <c r="D202" s="207" t="s">
        <v>134</v>
      </c>
      <c r="E202" s="208" t="s">
        <v>221</v>
      </c>
      <c r="F202" s="209" t="s">
        <v>222</v>
      </c>
      <c r="G202" s="210" t="s">
        <v>137</v>
      </c>
      <c r="H202" s="211">
        <v>400</v>
      </c>
      <c r="I202" s="212"/>
      <c r="J202" s="213">
        <f>ROUND(I202*H202,2)</f>
        <v>0</v>
      </c>
      <c r="K202" s="209" t="s">
        <v>138</v>
      </c>
      <c r="L202" s="47"/>
      <c r="M202" s="214" t="s">
        <v>19</v>
      </c>
      <c r="N202" s="215" t="s">
        <v>43</v>
      </c>
      <c r="O202" s="87"/>
      <c r="P202" s="216">
        <f>O202*H202</f>
        <v>0</v>
      </c>
      <c r="Q202" s="216">
        <v>0</v>
      </c>
      <c r="R202" s="216">
        <f>Q202*H202</f>
        <v>0</v>
      </c>
      <c r="S202" s="216">
        <v>0</v>
      </c>
      <c r="T202" s="217">
        <f>S202*H202</f>
        <v>0</v>
      </c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R202" s="218" t="s">
        <v>139</v>
      </c>
      <c r="AT202" s="218" t="s">
        <v>134</v>
      </c>
      <c r="AU202" s="218" t="s">
        <v>83</v>
      </c>
      <c r="AY202" s="20" t="s">
        <v>132</v>
      </c>
      <c r="BE202" s="219">
        <f>IF(N202="základní",J202,0)</f>
        <v>0</v>
      </c>
      <c r="BF202" s="219">
        <f>IF(N202="snížená",J202,0)</f>
        <v>0</v>
      </c>
      <c r="BG202" s="219">
        <f>IF(N202="zákl. přenesená",J202,0)</f>
        <v>0</v>
      </c>
      <c r="BH202" s="219">
        <f>IF(N202="sníž. přenesená",J202,0)</f>
        <v>0</v>
      </c>
      <c r="BI202" s="219">
        <f>IF(N202="nulová",J202,0)</f>
        <v>0</v>
      </c>
      <c r="BJ202" s="20" t="s">
        <v>80</v>
      </c>
      <c r="BK202" s="219">
        <f>ROUND(I202*H202,2)</f>
        <v>0</v>
      </c>
      <c r="BL202" s="20" t="s">
        <v>139</v>
      </c>
      <c r="BM202" s="218" t="s">
        <v>223</v>
      </c>
    </row>
    <row r="203" s="2" customFormat="1">
      <c r="A203" s="41"/>
      <c r="B203" s="42"/>
      <c r="C203" s="43"/>
      <c r="D203" s="220" t="s">
        <v>141</v>
      </c>
      <c r="E203" s="43"/>
      <c r="F203" s="221" t="s">
        <v>224</v>
      </c>
      <c r="G203" s="43"/>
      <c r="H203" s="43"/>
      <c r="I203" s="222"/>
      <c r="J203" s="43"/>
      <c r="K203" s="43"/>
      <c r="L203" s="47"/>
      <c r="M203" s="223"/>
      <c r="N203" s="224"/>
      <c r="O203" s="87"/>
      <c r="P203" s="87"/>
      <c r="Q203" s="87"/>
      <c r="R203" s="87"/>
      <c r="S203" s="87"/>
      <c r="T203" s="88"/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T203" s="20" t="s">
        <v>141</v>
      </c>
      <c r="AU203" s="20" t="s">
        <v>83</v>
      </c>
    </row>
    <row r="204" s="13" customFormat="1">
      <c r="A204" s="13"/>
      <c r="B204" s="225"/>
      <c r="C204" s="226"/>
      <c r="D204" s="227" t="s">
        <v>143</v>
      </c>
      <c r="E204" s="228" t="s">
        <v>19</v>
      </c>
      <c r="F204" s="229" t="s">
        <v>155</v>
      </c>
      <c r="G204" s="226"/>
      <c r="H204" s="228" t="s">
        <v>19</v>
      </c>
      <c r="I204" s="230"/>
      <c r="J204" s="226"/>
      <c r="K204" s="226"/>
      <c r="L204" s="231"/>
      <c r="M204" s="232"/>
      <c r="N204" s="233"/>
      <c r="O204" s="233"/>
      <c r="P204" s="233"/>
      <c r="Q204" s="233"/>
      <c r="R204" s="233"/>
      <c r="S204" s="233"/>
      <c r="T204" s="23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5" t="s">
        <v>143</v>
      </c>
      <c r="AU204" s="235" t="s">
        <v>83</v>
      </c>
      <c r="AV204" s="13" t="s">
        <v>80</v>
      </c>
      <c r="AW204" s="13" t="s">
        <v>33</v>
      </c>
      <c r="AX204" s="13" t="s">
        <v>72</v>
      </c>
      <c r="AY204" s="235" t="s">
        <v>132</v>
      </c>
    </row>
    <row r="205" s="14" customFormat="1">
      <c r="A205" s="14"/>
      <c r="B205" s="236"/>
      <c r="C205" s="237"/>
      <c r="D205" s="227" t="s">
        <v>143</v>
      </c>
      <c r="E205" s="238" t="s">
        <v>19</v>
      </c>
      <c r="F205" s="239" t="s">
        <v>845</v>
      </c>
      <c r="G205" s="237"/>
      <c r="H205" s="240">
        <v>400</v>
      </c>
      <c r="I205" s="241"/>
      <c r="J205" s="237"/>
      <c r="K205" s="237"/>
      <c r="L205" s="242"/>
      <c r="M205" s="243"/>
      <c r="N205" s="244"/>
      <c r="O205" s="244"/>
      <c r="P205" s="244"/>
      <c r="Q205" s="244"/>
      <c r="R205" s="244"/>
      <c r="S205" s="244"/>
      <c r="T205" s="245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6" t="s">
        <v>143</v>
      </c>
      <c r="AU205" s="246" t="s">
        <v>83</v>
      </c>
      <c r="AV205" s="14" t="s">
        <v>83</v>
      </c>
      <c r="AW205" s="14" t="s">
        <v>33</v>
      </c>
      <c r="AX205" s="14" t="s">
        <v>80</v>
      </c>
      <c r="AY205" s="246" t="s">
        <v>132</v>
      </c>
    </row>
    <row r="206" s="2" customFormat="1" ht="16.5" customHeight="1">
      <c r="A206" s="41"/>
      <c r="B206" s="42"/>
      <c r="C206" s="207" t="s">
        <v>354</v>
      </c>
      <c r="D206" s="207" t="s">
        <v>134</v>
      </c>
      <c r="E206" s="208" t="s">
        <v>226</v>
      </c>
      <c r="F206" s="209" t="s">
        <v>227</v>
      </c>
      <c r="G206" s="210" t="s">
        <v>137</v>
      </c>
      <c r="H206" s="211">
        <v>400</v>
      </c>
      <c r="I206" s="212"/>
      <c r="J206" s="213">
        <f>ROUND(I206*H206,2)</f>
        <v>0</v>
      </c>
      <c r="K206" s="209" t="s">
        <v>138</v>
      </c>
      <c r="L206" s="47"/>
      <c r="M206" s="214" t="s">
        <v>19</v>
      </c>
      <c r="N206" s="215" t="s">
        <v>43</v>
      </c>
      <c r="O206" s="87"/>
      <c r="P206" s="216">
        <f>O206*H206</f>
        <v>0</v>
      </c>
      <c r="Q206" s="216">
        <v>0</v>
      </c>
      <c r="R206" s="216">
        <f>Q206*H206</f>
        <v>0</v>
      </c>
      <c r="S206" s="216">
        <v>0</v>
      </c>
      <c r="T206" s="217">
        <f>S206*H206</f>
        <v>0</v>
      </c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R206" s="218" t="s">
        <v>139</v>
      </c>
      <c r="AT206" s="218" t="s">
        <v>134</v>
      </c>
      <c r="AU206" s="218" t="s">
        <v>83</v>
      </c>
      <c r="AY206" s="20" t="s">
        <v>132</v>
      </c>
      <c r="BE206" s="219">
        <f>IF(N206="základní",J206,0)</f>
        <v>0</v>
      </c>
      <c r="BF206" s="219">
        <f>IF(N206="snížená",J206,0)</f>
        <v>0</v>
      </c>
      <c r="BG206" s="219">
        <f>IF(N206="zákl. přenesená",J206,0)</f>
        <v>0</v>
      </c>
      <c r="BH206" s="219">
        <f>IF(N206="sníž. přenesená",J206,0)</f>
        <v>0</v>
      </c>
      <c r="BI206" s="219">
        <f>IF(N206="nulová",J206,0)</f>
        <v>0</v>
      </c>
      <c r="BJ206" s="20" t="s">
        <v>80</v>
      </c>
      <c r="BK206" s="219">
        <f>ROUND(I206*H206,2)</f>
        <v>0</v>
      </c>
      <c r="BL206" s="20" t="s">
        <v>139</v>
      </c>
      <c r="BM206" s="218" t="s">
        <v>228</v>
      </c>
    </row>
    <row r="207" s="2" customFormat="1">
      <c r="A207" s="41"/>
      <c r="B207" s="42"/>
      <c r="C207" s="43"/>
      <c r="D207" s="220" t="s">
        <v>141</v>
      </c>
      <c r="E207" s="43"/>
      <c r="F207" s="221" t="s">
        <v>229</v>
      </c>
      <c r="G207" s="43"/>
      <c r="H207" s="43"/>
      <c r="I207" s="222"/>
      <c r="J207" s="43"/>
      <c r="K207" s="43"/>
      <c r="L207" s="47"/>
      <c r="M207" s="223"/>
      <c r="N207" s="224"/>
      <c r="O207" s="87"/>
      <c r="P207" s="87"/>
      <c r="Q207" s="87"/>
      <c r="R207" s="87"/>
      <c r="S207" s="87"/>
      <c r="T207" s="88"/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T207" s="20" t="s">
        <v>141</v>
      </c>
      <c r="AU207" s="20" t="s">
        <v>83</v>
      </c>
    </row>
    <row r="208" s="13" customFormat="1">
      <c r="A208" s="13"/>
      <c r="B208" s="225"/>
      <c r="C208" s="226"/>
      <c r="D208" s="227" t="s">
        <v>143</v>
      </c>
      <c r="E208" s="228" t="s">
        <v>19</v>
      </c>
      <c r="F208" s="229" t="s">
        <v>155</v>
      </c>
      <c r="G208" s="226"/>
      <c r="H208" s="228" t="s">
        <v>19</v>
      </c>
      <c r="I208" s="230"/>
      <c r="J208" s="226"/>
      <c r="K208" s="226"/>
      <c r="L208" s="231"/>
      <c r="M208" s="232"/>
      <c r="N208" s="233"/>
      <c r="O208" s="233"/>
      <c r="P208" s="233"/>
      <c r="Q208" s="233"/>
      <c r="R208" s="233"/>
      <c r="S208" s="233"/>
      <c r="T208" s="234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5" t="s">
        <v>143</v>
      </c>
      <c r="AU208" s="235" t="s">
        <v>83</v>
      </c>
      <c r="AV208" s="13" t="s">
        <v>80</v>
      </c>
      <c r="AW208" s="13" t="s">
        <v>33</v>
      </c>
      <c r="AX208" s="13" t="s">
        <v>72</v>
      </c>
      <c r="AY208" s="235" t="s">
        <v>132</v>
      </c>
    </row>
    <row r="209" s="14" customFormat="1">
      <c r="A209" s="14"/>
      <c r="B209" s="236"/>
      <c r="C209" s="237"/>
      <c r="D209" s="227" t="s">
        <v>143</v>
      </c>
      <c r="E209" s="238" t="s">
        <v>19</v>
      </c>
      <c r="F209" s="239" t="s">
        <v>845</v>
      </c>
      <c r="G209" s="237"/>
      <c r="H209" s="240">
        <v>400</v>
      </c>
      <c r="I209" s="241"/>
      <c r="J209" s="237"/>
      <c r="K209" s="237"/>
      <c r="L209" s="242"/>
      <c r="M209" s="243"/>
      <c r="N209" s="244"/>
      <c r="O209" s="244"/>
      <c r="P209" s="244"/>
      <c r="Q209" s="244"/>
      <c r="R209" s="244"/>
      <c r="S209" s="244"/>
      <c r="T209" s="245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6" t="s">
        <v>143</v>
      </c>
      <c r="AU209" s="246" t="s">
        <v>83</v>
      </c>
      <c r="AV209" s="14" t="s">
        <v>83</v>
      </c>
      <c r="AW209" s="14" t="s">
        <v>33</v>
      </c>
      <c r="AX209" s="14" t="s">
        <v>80</v>
      </c>
      <c r="AY209" s="246" t="s">
        <v>132</v>
      </c>
    </row>
    <row r="210" s="2" customFormat="1" ht="24.15" customHeight="1">
      <c r="A210" s="41"/>
      <c r="B210" s="42"/>
      <c r="C210" s="207" t="s">
        <v>359</v>
      </c>
      <c r="D210" s="207" t="s">
        <v>134</v>
      </c>
      <c r="E210" s="208" t="s">
        <v>230</v>
      </c>
      <c r="F210" s="209" t="s">
        <v>231</v>
      </c>
      <c r="G210" s="210" t="s">
        <v>137</v>
      </c>
      <c r="H210" s="211">
        <v>400</v>
      </c>
      <c r="I210" s="212"/>
      <c r="J210" s="213">
        <f>ROUND(I210*H210,2)</f>
        <v>0</v>
      </c>
      <c r="K210" s="209" t="s">
        <v>138</v>
      </c>
      <c r="L210" s="47"/>
      <c r="M210" s="214" t="s">
        <v>19</v>
      </c>
      <c r="N210" s="215" t="s">
        <v>43</v>
      </c>
      <c r="O210" s="87"/>
      <c r="P210" s="216">
        <f>O210*H210</f>
        <v>0</v>
      </c>
      <c r="Q210" s="216">
        <v>0</v>
      </c>
      <c r="R210" s="216">
        <f>Q210*H210</f>
        <v>0</v>
      </c>
      <c r="S210" s="216">
        <v>0</v>
      </c>
      <c r="T210" s="217">
        <f>S210*H210</f>
        <v>0</v>
      </c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R210" s="218" t="s">
        <v>139</v>
      </c>
      <c r="AT210" s="218" t="s">
        <v>134</v>
      </c>
      <c r="AU210" s="218" t="s">
        <v>83</v>
      </c>
      <c r="AY210" s="20" t="s">
        <v>132</v>
      </c>
      <c r="BE210" s="219">
        <f>IF(N210="základní",J210,0)</f>
        <v>0</v>
      </c>
      <c r="BF210" s="219">
        <f>IF(N210="snížená",J210,0)</f>
        <v>0</v>
      </c>
      <c r="BG210" s="219">
        <f>IF(N210="zákl. přenesená",J210,0)</f>
        <v>0</v>
      </c>
      <c r="BH210" s="219">
        <f>IF(N210="sníž. přenesená",J210,0)</f>
        <v>0</v>
      </c>
      <c r="BI210" s="219">
        <f>IF(N210="nulová",J210,0)</f>
        <v>0</v>
      </c>
      <c r="BJ210" s="20" t="s">
        <v>80</v>
      </c>
      <c r="BK210" s="219">
        <f>ROUND(I210*H210,2)</f>
        <v>0</v>
      </c>
      <c r="BL210" s="20" t="s">
        <v>139</v>
      </c>
      <c r="BM210" s="218" t="s">
        <v>232</v>
      </c>
    </row>
    <row r="211" s="2" customFormat="1">
      <c r="A211" s="41"/>
      <c r="B211" s="42"/>
      <c r="C211" s="43"/>
      <c r="D211" s="220" t="s">
        <v>141</v>
      </c>
      <c r="E211" s="43"/>
      <c r="F211" s="221" t="s">
        <v>233</v>
      </c>
      <c r="G211" s="43"/>
      <c r="H211" s="43"/>
      <c r="I211" s="222"/>
      <c r="J211" s="43"/>
      <c r="K211" s="43"/>
      <c r="L211" s="47"/>
      <c r="M211" s="223"/>
      <c r="N211" s="224"/>
      <c r="O211" s="87"/>
      <c r="P211" s="87"/>
      <c r="Q211" s="87"/>
      <c r="R211" s="87"/>
      <c r="S211" s="87"/>
      <c r="T211" s="88"/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T211" s="20" t="s">
        <v>141</v>
      </c>
      <c r="AU211" s="20" t="s">
        <v>83</v>
      </c>
    </row>
    <row r="212" s="13" customFormat="1">
      <c r="A212" s="13"/>
      <c r="B212" s="225"/>
      <c r="C212" s="226"/>
      <c r="D212" s="227" t="s">
        <v>143</v>
      </c>
      <c r="E212" s="228" t="s">
        <v>19</v>
      </c>
      <c r="F212" s="229" t="s">
        <v>155</v>
      </c>
      <c r="G212" s="226"/>
      <c r="H212" s="228" t="s">
        <v>19</v>
      </c>
      <c r="I212" s="230"/>
      <c r="J212" s="226"/>
      <c r="K212" s="226"/>
      <c r="L212" s="231"/>
      <c r="M212" s="232"/>
      <c r="N212" s="233"/>
      <c r="O212" s="233"/>
      <c r="P212" s="233"/>
      <c r="Q212" s="233"/>
      <c r="R212" s="233"/>
      <c r="S212" s="233"/>
      <c r="T212" s="23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5" t="s">
        <v>143</v>
      </c>
      <c r="AU212" s="235" t="s">
        <v>83</v>
      </c>
      <c r="AV212" s="13" t="s">
        <v>80</v>
      </c>
      <c r="AW212" s="13" t="s">
        <v>33</v>
      </c>
      <c r="AX212" s="13" t="s">
        <v>72</v>
      </c>
      <c r="AY212" s="235" t="s">
        <v>132</v>
      </c>
    </row>
    <row r="213" s="14" customFormat="1">
      <c r="A213" s="14"/>
      <c r="B213" s="236"/>
      <c r="C213" s="237"/>
      <c r="D213" s="227" t="s">
        <v>143</v>
      </c>
      <c r="E213" s="238" t="s">
        <v>19</v>
      </c>
      <c r="F213" s="239" t="s">
        <v>845</v>
      </c>
      <c r="G213" s="237"/>
      <c r="H213" s="240">
        <v>400</v>
      </c>
      <c r="I213" s="241"/>
      <c r="J213" s="237"/>
      <c r="K213" s="237"/>
      <c r="L213" s="242"/>
      <c r="M213" s="243"/>
      <c r="N213" s="244"/>
      <c r="O213" s="244"/>
      <c r="P213" s="244"/>
      <c r="Q213" s="244"/>
      <c r="R213" s="244"/>
      <c r="S213" s="244"/>
      <c r="T213" s="245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6" t="s">
        <v>143</v>
      </c>
      <c r="AU213" s="246" t="s">
        <v>83</v>
      </c>
      <c r="AV213" s="14" t="s">
        <v>83</v>
      </c>
      <c r="AW213" s="14" t="s">
        <v>33</v>
      </c>
      <c r="AX213" s="14" t="s">
        <v>80</v>
      </c>
      <c r="AY213" s="246" t="s">
        <v>132</v>
      </c>
    </row>
    <row r="214" s="2" customFormat="1" ht="24.15" customHeight="1">
      <c r="A214" s="41"/>
      <c r="B214" s="42"/>
      <c r="C214" s="207" t="s">
        <v>364</v>
      </c>
      <c r="D214" s="207" t="s">
        <v>134</v>
      </c>
      <c r="E214" s="208" t="s">
        <v>235</v>
      </c>
      <c r="F214" s="209" t="s">
        <v>236</v>
      </c>
      <c r="G214" s="210" t="s">
        <v>137</v>
      </c>
      <c r="H214" s="211">
        <v>400</v>
      </c>
      <c r="I214" s="212"/>
      <c r="J214" s="213">
        <f>ROUND(I214*H214,2)</f>
        <v>0</v>
      </c>
      <c r="K214" s="209" t="s">
        <v>138</v>
      </c>
      <c r="L214" s="47"/>
      <c r="M214" s="214" t="s">
        <v>19</v>
      </c>
      <c r="N214" s="215" t="s">
        <v>43</v>
      </c>
      <c r="O214" s="87"/>
      <c r="P214" s="216">
        <f>O214*H214</f>
        <v>0</v>
      </c>
      <c r="Q214" s="216">
        <v>0</v>
      </c>
      <c r="R214" s="216">
        <f>Q214*H214</f>
        <v>0</v>
      </c>
      <c r="S214" s="216">
        <v>0</v>
      </c>
      <c r="T214" s="217">
        <f>S214*H214</f>
        <v>0</v>
      </c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R214" s="218" t="s">
        <v>139</v>
      </c>
      <c r="AT214" s="218" t="s">
        <v>134</v>
      </c>
      <c r="AU214" s="218" t="s">
        <v>83</v>
      </c>
      <c r="AY214" s="20" t="s">
        <v>132</v>
      </c>
      <c r="BE214" s="219">
        <f>IF(N214="základní",J214,0)</f>
        <v>0</v>
      </c>
      <c r="BF214" s="219">
        <f>IF(N214="snížená",J214,0)</f>
        <v>0</v>
      </c>
      <c r="BG214" s="219">
        <f>IF(N214="zákl. přenesená",J214,0)</f>
        <v>0</v>
      </c>
      <c r="BH214" s="219">
        <f>IF(N214="sníž. přenesená",J214,0)</f>
        <v>0</v>
      </c>
      <c r="BI214" s="219">
        <f>IF(N214="nulová",J214,0)</f>
        <v>0</v>
      </c>
      <c r="BJ214" s="20" t="s">
        <v>80</v>
      </c>
      <c r="BK214" s="219">
        <f>ROUND(I214*H214,2)</f>
        <v>0</v>
      </c>
      <c r="BL214" s="20" t="s">
        <v>139</v>
      </c>
      <c r="BM214" s="218" t="s">
        <v>237</v>
      </c>
    </row>
    <row r="215" s="2" customFormat="1">
      <c r="A215" s="41"/>
      <c r="B215" s="42"/>
      <c r="C215" s="43"/>
      <c r="D215" s="220" t="s">
        <v>141</v>
      </c>
      <c r="E215" s="43"/>
      <c r="F215" s="221" t="s">
        <v>238</v>
      </c>
      <c r="G215" s="43"/>
      <c r="H215" s="43"/>
      <c r="I215" s="222"/>
      <c r="J215" s="43"/>
      <c r="K215" s="43"/>
      <c r="L215" s="47"/>
      <c r="M215" s="223"/>
      <c r="N215" s="224"/>
      <c r="O215" s="87"/>
      <c r="P215" s="87"/>
      <c r="Q215" s="87"/>
      <c r="R215" s="87"/>
      <c r="S215" s="87"/>
      <c r="T215" s="88"/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T215" s="20" t="s">
        <v>141</v>
      </c>
      <c r="AU215" s="20" t="s">
        <v>83</v>
      </c>
    </row>
    <row r="216" s="13" customFormat="1">
      <c r="A216" s="13"/>
      <c r="B216" s="225"/>
      <c r="C216" s="226"/>
      <c r="D216" s="227" t="s">
        <v>143</v>
      </c>
      <c r="E216" s="228" t="s">
        <v>19</v>
      </c>
      <c r="F216" s="229" t="s">
        <v>155</v>
      </c>
      <c r="G216" s="226"/>
      <c r="H216" s="228" t="s">
        <v>19</v>
      </c>
      <c r="I216" s="230"/>
      <c r="J216" s="226"/>
      <c r="K216" s="226"/>
      <c r="L216" s="231"/>
      <c r="M216" s="232"/>
      <c r="N216" s="233"/>
      <c r="O216" s="233"/>
      <c r="P216" s="233"/>
      <c r="Q216" s="233"/>
      <c r="R216" s="233"/>
      <c r="S216" s="233"/>
      <c r="T216" s="234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5" t="s">
        <v>143</v>
      </c>
      <c r="AU216" s="235" t="s">
        <v>83</v>
      </c>
      <c r="AV216" s="13" t="s">
        <v>80</v>
      </c>
      <c r="AW216" s="13" t="s">
        <v>33</v>
      </c>
      <c r="AX216" s="13" t="s">
        <v>72</v>
      </c>
      <c r="AY216" s="235" t="s">
        <v>132</v>
      </c>
    </row>
    <row r="217" s="14" customFormat="1">
      <c r="A217" s="14"/>
      <c r="B217" s="236"/>
      <c r="C217" s="237"/>
      <c r="D217" s="227" t="s">
        <v>143</v>
      </c>
      <c r="E217" s="238" t="s">
        <v>19</v>
      </c>
      <c r="F217" s="239" t="s">
        <v>845</v>
      </c>
      <c r="G217" s="237"/>
      <c r="H217" s="240">
        <v>400</v>
      </c>
      <c r="I217" s="241"/>
      <c r="J217" s="237"/>
      <c r="K217" s="237"/>
      <c r="L217" s="242"/>
      <c r="M217" s="243"/>
      <c r="N217" s="244"/>
      <c r="O217" s="244"/>
      <c r="P217" s="244"/>
      <c r="Q217" s="244"/>
      <c r="R217" s="244"/>
      <c r="S217" s="244"/>
      <c r="T217" s="245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6" t="s">
        <v>143</v>
      </c>
      <c r="AU217" s="246" t="s">
        <v>83</v>
      </c>
      <c r="AV217" s="14" t="s">
        <v>83</v>
      </c>
      <c r="AW217" s="14" t="s">
        <v>33</v>
      </c>
      <c r="AX217" s="14" t="s">
        <v>80</v>
      </c>
      <c r="AY217" s="246" t="s">
        <v>132</v>
      </c>
    </row>
    <row r="218" s="2" customFormat="1" ht="16.5" customHeight="1">
      <c r="A218" s="41"/>
      <c r="B218" s="42"/>
      <c r="C218" s="207" t="s">
        <v>369</v>
      </c>
      <c r="D218" s="207" t="s">
        <v>134</v>
      </c>
      <c r="E218" s="208" t="s">
        <v>636</v>
      </c>
      <c r="F218" s="209" t="s">
        <v>637</v>
      </c>
      <c r="G218" s="210" t="s">
        <v>137</v>
      </c>
      <c r="H218" s="211">
        <v>12</v>
      </c>
      <c r="I218" s="212"/>
      <c r="J218" s="213">
        <f>ROUND(I218*H218,2)</f>
        <v>0</v>
      </c>
      <c r="K218" s="209" t="s">
        <v>138</v>
      </c>
      <c r="L218" s="47"/>
      <c r="M218" s="214" t="s">
        <v>19</v>
      </c>
      <c r="N218" s="215" t="s">
        <v>43</v>
      </c>
      <c r="O218" s="87"/>
      <c r="P218" s="216">
        <f>O218*H218</f>
        <v>0</v>
      </c>
      <c r="Q218" s="216">
        <v>0</v>
      </c>
      <c r="R218" s="216">
        <f>Q218*H218</f>
        <v>0</v>
      </c>
      <c r="S218" s="216">
        <v>0</v>
      </c>
      <c r="T218" s="217">
        <f>S218*H218</f>
        <v>0</v>
      </c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R218" s="218" t="s">
        <v>139</v>
      </c>
      <c r="AT218" s="218" t="s">
        <v>134</v>
      </c>
      <c r="AU218" s="218" t="s">
        <v>83</v>
      </c>
      <c r="AY218" s="20" t="s">
        <v>132</v>
      </c>
      <c r="BE218" s="219">
        <f>IF(N218="základní",J218,0)</f>
        <v>0</v>
      </c>
      <c r="BF218" s="219">
        <f>IF(N218="snížená",J218,0)</f>
        <v>0</v>
      </c>
      <c r="BG218" s="219">
        <f>IF(N218="zákl. přenesená",J218,0)</f>
        <v>0</v>
      </c>
      <c r="BH218" s="219">
        <f>IF(N218="sníž. přenesená",J218,0)</f>
        <v>0</v>
      </c>
      <c r="BI218" s="219">
        <f>IF(N218="nulová",J218,0)</f>
        <v>0</v>
      </c>
      <c r="BJ218" s="20" t="s">
        <v>80</v>
      </c>
      <c r="BK218" s="219">
        <f>ROUND(I218*H218,2)</f>
        <v>0</v>
      </c>
      <c r="BL218" s="20" t="s">
        <v>139</v>
      </c>
      <c r="BM218" s="218" t="s">
        <v>638</v>
      </c>
    </row>
    <row r="219" s="2" customFormat="1">
      <c r="A219" s="41"/>
      <c r="B219" s="42"/>
      <c r="C219" s="43"/>
      <c r="D219" s="220" t="s">
        <v>141</v>
      </c>
      <c r="E219" s="43"/>
      <c r="F219" s="221" t="s">
        <v>639</v>
      </c>
      <c r="G219" s="43"/>
      <c r="H219" s="43"/>
      <c r="I219" s="222"/>
      <c r="J219" s="43"/>
      <c r="K219" s="43"/>
      <c r="L219" s="47"/>
      <c r="M219" s="223"/>
      <c r="N219" s="224"/>
      <c r="O219" s="87"/>
      <c r="P219" s="87"/>
      <c r="Q219" s="87"/>
      <c r="R219" s="87"/>
      <c r="S219" s="87"/>
      <c r="T219" s="88"/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T219" s="20" t="s">
        <v>141</v>
      </c>
      <c r="AU219" s="20" t="s">
        <v>83</v>
      </c>
    </row>
    <row r="220" s="13" customFormat="1">
      <c r="A220" s="13"/>
      <c r="B220" s="225"/>
      <c r="C220" s="226"/>
      <c r="D220" s="227" t="s">
        <v>143</v>
      </c>
      <c r="E220" s="228" t="s">
        <v>19</v>
      </c>
      <c r="F220" s="229" t="s">
        <v>600</v>
      </c>
      <c r="G220" s="226"/>
      <c r="H220" s="228" t="s">
        <v>19</v>
      </c>
      <c r="I220" s="230"/>
      <c r="J220" s="226"/>
      <c r="K220" s="226"/>
      <c r="L220" s="231"/>
      <c r="M220" s="232"/>
      <c r="N220" s="233"/>
      <c r="O220" s="233"/>
      <c r="P220" s="233"/>
      <c r="Q220" s="233"/>
      <c r="R220" s="233"/>
      <c r="S220" s="233"/>
      <c r="T220" s="234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5" t="s">
        <v>143</v>
      </c>
      <c r="AU220" s="235" t="s">
        <v>83</v>
      </c>
      <c r="AV220" s="13" t="s">
        <v>80</v>
      </c>
      <c r="AW220" s="13" t="s">
        <v>33</v>
      </c>
      <c r="AX220" s="13" t="s">
        <v>72</v>
      </c>
      <c r="AY220" s="235" t="s">
        <v>132</v>
      </c>
    </row>
    <row r="221" s="14" customFormat="1">
      <c r="A221" s="14"/>
      <c r="B221" s="236"/>
      <c r="C221" s="237"/>
      <c r="D221" s="227" t="s">
        <v>143</v>
      </c>
      <c r="E221" s="238" t="s">
        <v>19</v>
      </c>
      <c r="F221" s="239" t="s">
        <v>840</v>
      </c>
      <c r="G221" s="237"/>
      <c r="H221" s="240">
        <v>12</v>
      </c>
      <c r="I221" s="241"/>
      <c r="J221" s="237"/>
      <c r="K221" s="237"/>
      <c r="L221" s="242"/>
      <c r="M221" s="243"/>
      <c r="N221" s="244"/>
      <c r="O221" s="244"/>
      <c r="P221" s="244"/>
      <c r="Q221" s="244"/>
      <c r="R221" s="244"/>
      <c r="S221" s="244"/>
      <c r="T221" s="245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6" t="s">
        <v>143</v>
      </c>
      <c r="AU221" s="246" t="s">
        <v>83</v>
      </c>
      <c r="AV221" s="14" t="s">
        <v>83</v>
      </c>
      <c r="AW221" s="14" t="s">
        <v>33</v>
      </c>
      <c r="AX221" s="14" t="s">
        <v>80</v>
      </c>
      <c r="AY221" s="246" t="s">
        <v>132</v>
      </c>
    </row>
    <row r="222" s="2" customFormat="1" ht="37.8" customHeight="1">
      <c r="A222" s="41"/>
      <c r="B222" s="42"/>
      <c r="C222" s="207" t="s">
        <v>378</v>
      </c>
      <c r="D222" s="207" t="s">
        <v>134</v>
      </c>
      <c r="E222" s="208" t="s">
        <v>846</v>
      </c>
      <c r="F222" s="209" t="s">
        <v>847</v>
      </c>
      <c r="G222" s="210" t="s">
        <v>137</v>
      </c>
      <c r="H222" s="211">
        <v>1.3999999999999999</v>
      </c>
      <c r="I222" s="212"/>
      <c r="J222" s="213">
        <f>ROUND(I222*H222,2)</f>
        <v>0</v>
      </c>
      <c r="K222" s="209" t="s">
        <v>138</v>
      </c>
      <c r="L222" s="47"/>
      <c r="M222" s="214" t="s">
        <v>19</v>
      </c>
      <c r="N222" s="215" t="s">
        <v>43</v>
      </c>
      <c r="O222" s="87"/>
      <c r="P222" s="216">
        <f>O222*H222</f>
        <v>0</v>
      </c>
      <c r="Q222" s="216">
        <v>0.089219999999999994</v>
      </c>
      <c r="R222" s="216">
        <f>Q222*H222</f>
        <v>0.12490799999999998</v>
      </c>
      <c r="S222" s="216">
        <v>0</v>
      </c>
      <c r="T222" s="217">
        <f>S222*H222</f>
        <v>0</v>
      </c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R222" s="218" t="s">
        <v>139</v>
      </c>
      <c r="AT222" s="218" t="s">
        <v>134</v>
      </c>
      <c r="AU222" s="218" t="s">
        <v>83</v>
      </c>
      <c r="AY222" s="20" t="s">
        <v>132</v>
      </c>
      <c r="BE222" s="219">
        <f>IF(N222="základní",J222,0)</f>
        <v>0</v>
      </c>
      <c r="BF222" s="219">
        <f>IF(N222="snížená",J222,0)</f>
        <v>0</v>
      </c>
      <c r="BG222" s="219">
        <f>IF(N222="zákl. přenesená",J222,0)</f>
        <v>0</v>
      </c>
      <c r="BH222" s="219">
        <f>IF(N222="sníž. přenesená",J222,0)</f>
        <v>0</v>
      </c>
      <c r="BI222" s="219">
        <f>IF(N222="nulová",J222,0)</f>
        <v>0</v>
      </c>
      <c r="BJ222" s="20" t="s">
        <v>80</v>
      </c>
      <c r="BK222" s="219">
        <f>ROUND(I222*H222,2)</f>
        <v>0</v>
      </c>
      <c r="BL222" s="20" t="s">
        <v>139</v>
      </c>
      <c r="BM222" s="218" t="s">
        <v>848</v>
      </c>
    </row>
    <row r="223" s="2" customFormat="1">
      <c r="A223" s="41"/>
      <c r="B223" s="42"/>
      <c r="C223" s="43"/>
      <c r="D223" s="220" t="s">
        <v>141</v>
      </c>
      <c r="E223" s="43"/>
      <c r="F223" s="221" t="s">
        <v>849</v>
      </c>
      <c r="G223" s="43"/>
      <c r="H223" s="43"/>
      <c r="I223" s="222"/>
      <c r="J223" s="43"/>
      <c r="K223" s="43"/>
      <c r="L223" s="47"/>
      <c r="M223" s="223"/>
      <c r="N223" s="224"/>
      <c r="O223" s="87"/>
      <c r="P223" s="87"/>
      <c r="Q223" s="87"/>
      <c r="R223" s="87"/>
      <c r="S223" s="87"/>
      <c r="T223" s="88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T223" s="20" t="s">
        <v>141</v>
      </c>
      <c r="AU223" s="20" t="s">
        <v>83</v>
      </c>
    </row>
    <row r="224" s="14" customFormat="1">
      <c r="A224" s="14"/>
      <c r="B224" s="236"/>
      <c r="C224" s="237"/>
      <c r="D224" s="227" t="s">
        <v>143</v>
      </c>
      <c r="E224" s="238" t="s">
        <v>19</v>
      </c>
      <c r="F224" s="239" t="s">
        <v>808</v>
      </c>
      <c r="G224" s="237"/>
      <c r="H224" s="240">
        <v>1.3999999999999999</v>
      </c>
      <c r="I224" s="241"/>
      <c r="J224" s="237"/>
      <c r="K224" s="237"/>
      <c r="L224" s="242"/>
      <c r="M224" s="243"/>
      <c r="N224" s="244"/>
      <c r="O224" s="244"/>
      <c r="P224" s="244"/>
      <c r="Q224" s="244"/>
      <c r="R224" s="244"/>
      <c r="S224" s="244"/>
      <c r="T224" s="245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6" t="s">
        <v>143</v>
      </c>
      <c r="AU224" s="246" t="s">
        <v>83</v>
      </c>
      <c r="AV224" s="14" t="s">
        <v>83</v>
      </c>
      <c r="AW224" s="14" t="s">
        <v>33</v>
      </c>
      <c r="AX224" s="14" t="s">
        <v>80</v>
      </c>
      <c r="AY224" s="246" t="s">
        <v>132</v>
      </c>
    </row>
    <row r="225" s="2" customFormat="1" ht="16.5" customHeight="1">
      <c r="A225" s="41"/>
      <c r="B225" s="42"/>
      <c r="C225" s="273" t="s">
        <v>387</v>
      </c>
      <c r="D225" s="273" t="s">
        <v>547</v>
      </c>
      <c r="E225" s="274" t="s">
        <v>850</v>
      </c>
      <c r="F225" s="275" t="s">
        <v>851</v>
      </c>
      <c r="G225" s="276" t="s">
        <v>137</v>
      </c>
      <c r="H225" s="277">
        <v>1.442</v>
      </c>
      <c r="I225" s="278"/>
      <c r="J225" s="279">
        <f>ROUND(I225*H225,2)</f>
        <v>0</v>
      </c>
      <c r="K225" s="275" t="s">
        <v>138</v>
      </c>
      <c r="L225" s="280"/>
      <c r="M225" s="281" t="s">
        <v>19</v>
      </c>
      <c r="N225" s="282" t="s">
        <v>43</v>
      </c>
      <c r="O225" s="87"/>
      <c r="P225" s="216">
        <f>O225*H225</f>
        <v>0</v>
      </c>
      <c r="Q225" s="216">
        <v>0.113</v>
      </c>
      <c r="R225" s="216">
        <f>Q225*H225</f>
        <v>0.16294600000000001</v>
      </c>
      <c r="S225" s="216">
        <v>0</v>
      </c>
      <c r="T225" s="217">
        <f>S225*H225</f>
        <v>0</v>
      </c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R225" s="218" t="s">
        <v>197</v>
      </c>
      <c r="AT225" s="218" t="s">
        <v>547</v>
      </c>
      <c r="AU225" s="218" t="s">
        <v>83</v>
      </c>
      <c r="AY225" s="20" t="s">
        <v>132</v>
      </c>
      <c r="BE225" s="219">
        <f>IF(N225="základní",J225,0)</f>
        <v>0</v>
      </c>
      <c r="BF225" s="219">
        <f>IF(N225="snížená",J225,0)</f>
        <v>0</v>
      </c>
      <c r="BG225" s="219">
        <f>IF(N225="zákl. přenesená",J225,0)</f>
        <v>0</v>
      </c>
      <c r="BH225" s="219">
        <f>IF(N225="sníž. přenesená",J225,0)</f>
        <v>0</v>
      </c>
      <c r="BI225" s="219">
        <f>IF(N225="nulová",J225,0)</f>
        <v>0</v>
      </c>
      <c r="BJ225" s="20" t="s">
        <v>80</v>
      </c>
      <c r="BK225" s="219">
        <f>ROUND(I225*H225,2)</f>
        <v>0</v>
      </c>
      <c r="BL225" s="20" t="s">
        <v>139</v>
      </c>
      <c r="BM225" s="218" t="s">
        <v>852</v>
      </c>
    </row>
    <row r="226" s="14" customFormat="1">
      <c r="A226" s="14"/>
      <c r="B226" s="236"/>
      <c r="C226" s="237"/>
      <c r="D226" s="227" t="s">
        <v>143</v>
      </c>
      <c r="E226" s="237"/>
      <c r="F226" s="239" t="s">
        <v>853</v>
      </c>
      <c r="G226" s="237"/>
      <c r="H226" s="240">
        <v>1.442</v>
      </c>
      <c r="I226" s="241"/>
      <c r="J226" s="237"/>
      <c r="K226" s="237"/>
      <c r="L226" s="242"/>
      <c r="M226" s="243"/>
      <c r="N226" s="244"/>
      <c r="O226" s="244"/>
      <c r="P226" s="244"/>
      <c r="Q226" s="244"/>
      <c r="R226" s="244"/>
      <c r="S226" s="244"/>
      <c r="T226" s="245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6" t="s">
        <v>143</v>
      </c>
      <c r="AU226" s="246" t="s">
        <v>83</v>
      </c>
      <c r="AV226" s="14" t="s">
        <v>83</v>
      </c>
      <c r="AW226" s="14" t="s">
        <v>4</v>
      </c>
      <c r="AX226" s="14" t="s">
        <v>80</v>
      </c>
      <c r="AY226" s="246" t="s">
        <v>132</v>
      </c>
    </row>
    <row r="227" s="12" customFormat="1" ht="22.8" customHeight="1">
      <c r="A227" s="12"/>
      <c r="B227" s="191"/>
      <c r="C227" s="192"/>
      <c r="D227" s="193" t="s">
        <v>71</v>
      </c>
      <c r="E227" s="205" t="s">
        <v>208</v>
      </c>
      <c r="F227" s="205" t="s">
        <v>239</v>
      </c>
      <c r="G227" s="192"/>
      <c r="H227" s="192"/>
      <c r="I227" s="195"/>
      <c r="J227" s="206">
        <f>BK227</f>
        <v>0</v>
      </c>
      <c r="K227" s="192"/>
      <c r="L227" s="197"/>
      <c r="M227" s="198"/>
      <c r="N227" s="199"/>
      <c r="O227" s="199"/>
      <c r="P227" s="200">
        <f>SUM(P228:P335)</f>
        <v>0</v>
      </c>
      <c r="Q227" s="199"/>
      <c r="R227" s="200">
        <f>SUM(R228:R335)</f>
        <v>24.33107498</v>
      </c>
      <c r="S227" s="199"/>
      <c r="T227" s="201">
        <f>SUM(T228:T335)</f>
        <v>5.25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02" t="s">
        <v>80</v>
      </c>
      <c r="AT227" s="203" t="s">
        <v>71</v>
      </c>
      <c r="AU227" s="203" t="s">
        <v>80</v>
      </c>
      <c r="AY227" s="202" t="s">
        <v>132</v>
      </c>
      <c r="BK227" s="204">
        <f>SUM(BK228:BK335)</f>
        <v>0</v>
      </c>
    </row>
    <row r="228" s="2" customFormat="1" ht="21.75" customHeight="1">
      <c r="A228" s="41"/>
      <c r="B228" s="42"/>
      <c r="C228" s="207" t="s">
        <v>399</v>
      </c>
      <c r="D228" s="207" t="s">
        <v>134</v>
      </c>
      <c r="E228" s="208" t="s">
        <v>241</v>
      </c>
      <c r="F228" s="209" t="s">
        <v>242</v>
      </c>
      <c r="G228" s="210" t="s">
        <v>243</v>
      </c>
      <c r="H228" s="211">
        <v>34</v>
      </c>
      <c r="I228" s="212"/>
      <c r="J228" s="213">
        <f>ROUND(I228*H228,2)</f>
        <v>0</v>
      </c>
      <c r="K228" s="209" t="s">
        <v>138</v>
      </c>
      <c r="L228" s="47"/>
      <c r="M228" s="214" t="s">
        <v>19</v>
      </c>
      <c r="N228" s="215" t="s">
        <v>43</v>
      </c>
      <c r="O228" s="87"/>
      <c r="P228" s="216">
        <f>O228*H228</f>
        <v>0</v>
      </c>
      <c r="Q228" s="216">
        <v>0</v>
      </c>
      <c r="R228" s="216">
        <f>Q228*H228</f>
        <v>0</v>
      </c>
      <c r="S228" s="216">
        <v>0</v>
      </c>
      <c r="T228" s="217">
        <f>S228*H228</f>
        <v>0</v>
      </c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R228" s="218" t="s">
        <v>139</v>
      </c>
      <c r="AT228" s="218" t="s">
        <v>134</v>
      </c>
      <c r="AU228" s="218" t="s">
        <v>83</v>
      </c>
      <c r="AY228" s="20" t="s">
        <v>132</v>
      </c>
      <c r="BE228" s="219">
        <f>IF(N228="základní",J228,0)</f>
        <v>0</v>
      </c>
      <c r="BF228" s="219">
        <f>IF(N228="snížená",J228,0)</f>
        <v>0</v>
      </c>
      <c r="BG228" s="219">
        <f>IF(N228="zákl. přenesená",J228,0)</f>
        <v>0</v>
      </c>
      <c r="BH228" s="219">
        <f>IF(N228="sníž. přenesená",J228,0)</f>
        <v>0</v>
      </c>
      <c r="BI228" s="219">
        <f>IF(N228="nulová",J228,0)</f>
        <v>0</v>
      </c>
      <c r="BJ228" s="20" t="s">
        <v>80</v>
      </c>
      <c r="BK228" s="219">
        <f>ROUND(I228*H228,2)</f>
        <v>0</v>
      </c>
      <c r="BL228" s="20" t="s">
        <v>139</v>
      </c>
      <c r="BM228" s="218" t="s">
        <v>244</v>
      </c>
    </row>
    <row r="229" s="2" customFormat="1">
      <c r="A229" s="41"/>
      <c r="B229" s="42"/>
      <c r="C229" s="43"/>
      <c r="D229" s="220" t="s">
        <v>141</v>
      </c>
      <c r="E229" s="43"/>
      <c r="F229" s="221" t="s">
        <v>245</v>
      </c>
      <c r="G229" s="43"/>
      <c r="H229" s="43"/>
      <c r="I229" s="222"/>
      <c r="J229" s="43"/>
      <c r="K229" s="43"/>
      <c r="L229" s="47"/>
      <c r="M229" s="223"/>
      <c r="N229" s="224"/>
      <c r="O229" s="87"/>
      <c r="P229" s="87"/>
      <c r="Q229" s="87"/>
      <c r="R229" s="87"/>
      <c r="S229" s="87"/>
      <c r="T229" s="88"/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T229" s="20" t="s">
        <v>141</v>
      </c>
      <c r="AU229" s="20" t="s">
        <v>83</v>
      </c>
    </row>
    <row r="230" s="13" customFormat="1">
      <c r="A230" s="13"/>
      <c r="B230" s="225"/>
      <c r="C230" s="226"/>
      <c r="D230" s="227" t="s">
        <v>143</v>
      </c>
      <c r="E230" s="228" t="s">
        <v>19</v>
      </c>
      <c r="F230" s="229" t="s">
        <v>246</v>
      </c>
      <c r="G230" s="226"/>
      <c r="H230" s="228" t="s">
        <v>19</v>
      </c>
      <c r="I230" s="230"/>
      <c r="J230" s="226"/>
      <c r="K230" s="226"/>
      <c r="L230" s="231"/>
      <c r="M230" s="232"/>
      <c r="N230" s="233"/>
      <c r="O230" s="233"/>
      <c r="P230" s="233"/>
      <c r="Q230" s="233"/>
      <c r="R230" s="233"/>
      <c r="S230" s="233"/>
      <c r="T230" s="234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5" t="s">
        <v>143</v>
      </c>
      <c r="AU230" s="235" t="s">
        <v>83</v>
      </c>
      <c r="AV230" s="13" t="s">
        <v>80</v>
      </c>
      <c r="AW230" s="13" t="s">
        <v>33</v>
      </c>
      <c r="AX230" s="13" t="s">
        <v>72</v>
      </c>
      <c r="AY230" s="235" t="s">
        <v>132</v>
      </c>
    </row>
    <row r="231" s="14" customFormat="1">
      <c r="A231" s="14"/>
      <c r="B231" s="236"/>
      <c r="C231" s="237"/>
      <c r="D231" s="227" t="s">
        <v>143</v>
      </c>
      <c r="E231" s="238" t="s">
        <v>19</v>
      </c>
      <c r="F231" s="239" t="s">
        <v>247</v>
      </c>
      <c r="G231" s="237"/>
      <c r="H231" s="240">
        <v>6</v>
      </c>
      <c r="I231" s="241"/>
      <c r="J231" s="237"/>
      <c r="K231" s="237"/>
      <c r="L231" s="242"/>
      <c r="M231" s="243"/>
      <c r="N231" s="244"/>
      <c r="O231" s="244"/>
      <c r="P231" s="244"/>
      <c r="Q231" s="244"/>
      <c r="R231" s="244"/>
      <c r="S231" s="244"/>
      <c r="T231" s="245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6" t="s">
        <v>143</v>
      </c>
      <c r="AU231" s="246" t="s">
        <v>83</v>
      </c>
      <c r="AV231" s="14" t="s">
        <v>83</v>
      </c>
      <c r="AW231" s="14" t="s">
        <v>33</v>
      </c>
      <c r="AX231" s="14" t="s">
        <v>72</v>
      </c>
      <c r="AY231" s="246" t="s">
        <v>132</v>
      </c>
    </row>
    <row r="232" s="14" customFormat="1">
      <c r="A232" s="14"/>
      <c r="B232" s="236"/>
      <c r="C232" s="237"/>
      <c r="D232" s="227" t="s">
        <v>143</v>
      </c>
      <c r="E232" s="238" t="s">
        <v>19</v>
      </c>
      <c r="F232" s="239" t="s">
        <v>248</v>
      </c>
      <c r="G232" s="237"/>
      <c r="H232" s="240">
        <v>4</v>
      </c>
      <c r="I232" s="241"/>
      <c r="J232" s="237"/>
      <c r="K232" s="237"/>
      <c r="L232" s="242"/>
      <c r="M232" s="243"/>
      <c r="N232" s="244"/>
      <c r="O232" s="244"/>
      <c r="P232" s="244"/>
      <c r="Q232" s="244"/>
      <c r="R232" s="244"/>
      <c r="S232" s="244"/>
      <c r="T232" s="245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6" t="s">
        <v>143</v>
      </c>
      <c r="AU232" s="246" t="s">
        <v>83</v>
      </c>
      <c r="AV232" s="14" t="s">
        <v>83</v>
      </c>
      <c r="AW232" s="14" t="s">
        <v>33</v>
      </c>
      <c r="AX232" s="14" t="s">
        <v>72</v>
      </c>
      <c r="AY232" s="246" t="s">
        <v>132</v>
      </c>
    </row>
    <row r="233" s="14" customFormat="1">
      <c r="A233" s="14"/>
      <c r="B233" s="236"/>
      <c r="C233" s="237"/>
      <c r="D233" s="227" t="s">
        <v>143</v>
      </c>
      <c r="E233" s="238" t="s">
        <v>19</v>
      </c>
      <c r="F233" s="239" t="s">
        <v>249</v>
      </c>
      <c r="G233" s="237"/>
      <c r="H233" s="240">
        <v>4</v>
      </c>
      <c r="I233" s="241"/>
      <c r="J233" s="237"/>
      <c r="K233" s="237"/>
      <c r="L233" s="242"/>
      <c r="M233" s="243"/>
      <c r="N233" s="244"/>
      <c r="O233" s="244"/>
      <c r="P233" s="244"/>
      <c r="Q233" s="244"/>
      <c r="R233" s="244"/>
      <c r="S233" s="244"/>
      <c r="T233" s="245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6" t="s">
        <v>143</v>
      </c>
      <c r="AU233" s="246" t="s">
        <v>83</v>
      </c>
      <c r="AV233" s="14" t="s">
        <v>83</v>
      </c>
      <c r="AW233" s="14" t="s">
        <v>33</v>
      </c>
      <c r="AX233" s="14" t="s">
        <v>72</v>
      </c>
      <c r="AY233" s="246" t="s">
        <v>132</v>
      </c>
    </row>
    <row r="234" s="14" customFormat="1">
      <c r="A234" s="14"/>
      <c r="B234" s="236"/>
      <c r="C234" s="237"/>
      <c r="D234" s="227" t="s">
        <v>143</v>
      </c>
      <c r="E234" s="238" t="s">
        <v>19</v>
      </c>
      <c r="F234" s="239" t="s">
        <v>250</v>
      </c>
      <c r="G234" s="237"/>
      <c r="H234" s="240">
        <v>2</v>
      </c>
      <c r="I234" s="241"/>
      <c r="J234" s="237"/>
      <c r="K234" s="237"/>
      <c r="L234" s="242"/>
      <c r="M234" s="243"/>
      <c r="N234" s="244"/>
      <c r="O234" s="244"/>
      <c r="P234" s="244"/>
      <c r="Q234" s="244"/>
      <c r="R234" s="244"/>
      <c r="S234" s="244"/>
      <c r="T234" s="245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6" t="s">
        <v>143</v>
      </c>
      <c r="AU234" s="246" t="s">
        <v>83</v>
      </c>
      <c r="AV234" s="14" t="s">
        <v>83</v>
      </c>
      <c r="AW234" s="14" t="s">
        <v>33</v>
      </c>
      <c r="AX234" s="14" t="s">
        <v>72</v>
      </c>
      <c r="AY234" s="246" t="s">
        <v>132</v>
      </c>
    </row>
    <row r="235" s="14" customFormat="1">
      <c r="A235" s="14"/>
      <c r="B235" s="236"/>
      <c r="C235" s="237"/>
      <c r="D235" s="227" t="s">
        <v>143</v>
      </c>
      <c r="E235" s="238" t="s">
        <v>19</v>
      </c>
      <c r="F235" s="239" t="s">
        <v>251</v>
      </c>
      <c r="G235" s="237"/>
      <c r="H235" s="240">
        <v>6</v>
      </c>
      <c r="I235" s="241"/>
      <c r="J235" s="237"/>
      <c r="K235" s="237"/>
      <c r="L235" s="242"/>
      <c r="M235" s="243"/>
      <c r="N235" s="244"/>
      <c r="O235" s="244"/>
      <c r="P235" s="244"/>
      <c r="Q235" s="244"/>
      <c r="R235" s="244"/>
      <c r="S235" s="244"/>
      <c r="T235" s="245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6" t="s">
        <v>143</v>
      </c>
      <c r="AU235" s="246" t="s">
        <v>83</v>
      </c>
      <c r="AV235" s="14" t="s">
        <v>83</v>
      </c>
      <c r="AW235" s="14" t="s">
        <v>33</v>
      </c>
      <c r="AX235" s="14" t="s">
        <v>72</v>
      </c>
      <c r="AY235" s="246" t="s">
        <v>132</v>
      </c>
    </row>
    <row r="236" s="14" customFormat="1">
      <c r="A236" s="14"/>
      <c r="B236" s="236"/>
      <c r="C236" s="237"/>
      <c r="D236" s="227" t="s">
        <v>143</v>
      </c>
      <c r="E236" s="238" t="s">
        <v>19</v>
      </c>
      <c r="F236" s="239" t="s">
        <v>252</v>
      </c>
      <c r="G236" s="237"/>
      <c r="H236" s="240">
        <v>2</v>
      </c>
      <c r="I236" s="241"/>
      <c r="J236" s="237"/>
      <c r="K236" s="237"/>
      <c r="L236" s="242"/>
      <c r="M236" s="243"/>
      <c r="N236" s="244"/>
      <c r="O236" s="244"/>
      <c r="P236" s="244"/>
      <c r="Q236" s="244"/>
      <c r="R236" s="244"/>
      <c r="S236" s="244"/>
      <c r="T236" s="245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6" t="s">
        <v>143</v>
      </c>
      <c r="AU236" s="246" t="s">
        <v>83</v>
      </c>
      <c r="AV236" s="14" t="s">
        <v>83</v>
      </c>
      <c r="AW236" s="14" t="s">
        <v>33</v>
      </c>
      <c r="AX236" s="14" t="s">
        <v>72</v>
      </c>
      <c r="AY236" s="246" t="s">
        <v>132</v>
      </c>
    </row>
    <row r="237" s="14" customFormat="1">
      <c r="A237" s="14"/>
      <c r="B237" s="236"/>
      <c r="C237" s="237"/>
      <c r="D237" s="227" t="s">
        <v>143</v>
      </c>
      <c r="E237" s="238" t="s">
        <v>19</v>
      </c>
      <c r="F237" s="239" t="s">
        <v>253</v>
      </c>
      <c r="G237" s="237"/>
      <c r="H237" s="240">
        <v>6</v>
      </c>
      <c r="I237" s="241"/>
      <c r="J237" s="237"/>
      <c r="K237" s="237"/>
      <c r="L237" s="242"/>
      <c r="M237" s="243"/>
      <c r="N237" s="244"/>
      <c r="O237" s="244"/>
      <c r="P237" s="244"/>
      <c r="Q237" s="244"/>
      <c r="R237" s="244"/>
      <c r="S237" s="244"/>
      <c r="T237" s="245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6" t="s">
        <v>143</v>
      </c>
      <c r="AU237" s="246" t="s">
        <v>83</v>
      </c>
      <c r="AV237" s="14" t="s">
        <v>83</v>
      </c>
      <c r="AW237" s="14" t="s">
        <v>33</v>
      </c>
      <c r="AX237" s="14" t="s">
        <v>72</v>
      </c>
      <c r="AY237" s="246" t="s">
        <v>132</v>
      </c>
    </row>
    <row r="238" s="14" customFormat="1">
      <c r="A238" s="14"/>
      <c r="B238" s="236"/>
      <c r="C238" s="237"/>
      <c r="D238" s="227" t="s">
        <v>143</v>
      </c>
      <c r="E238" s="238" t="s">
        <v>19</v>
      </c>
      <c r="F238" s="239" t="s">
        <v>254</v>
      </c>
      <c r="G238" s="237"/>
      <c r="H238" s="240">
        <v>4</v>
      </c>
      <c r="I238" s="241"/>
      <c r="J238" s="237"/>
      <c r="K238" s="237"/>
      <c r="L238" s="242"/>
      <c r="M238" s="243"/>
      <c r="N238" s="244"/>
      <c r="O238" s="244"/>
      <c r="P238" s="244"/>
      <c r="Q238" s="244"/>
      <c r="R238" s="244"/>
      <c r="S238" s="244"/>
      <c r="T238" s="245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6" t="s">
        <v>143</v>
      </c>
      <c r="AU238" s="246" t="s">
        <v>83</v>
      </c>
      <c r="AV238" s="14" t="s">
        <v>83</v>
      </c>
      <c r="AW238" s="14" t="s">
        <v>33</v>
      </c>
      <c r="AX238" s="14" t="s">
        <v>72</v>
      </c>
      <c r="AY238" s="246" t="s">
        <v>132</v>
      </c>
    </row>
    <row r="239" s="15" customFormat="1">
      <c r="A239" s="15"/>
      <c r="B239" s="247"/>
      <c r="C239" s="248"/>
      <c r="D239" s="227" t="s">
        <v>143</v>
      </c>
      <c r="E239" s="249" t="s">
        <v>19</v>
      </c>
      <c r="F239" s="250" t="s">
        <v>148</v>
      </c>
      <c r="G239" s="248"/>
      <c r="H239" s="251">
        <v>34</v>
      </c>
      <c r="I239" s="252"/>
      <c r="J239" s="248"/>
      <c r="K239" s="248"/>
      <c r="L239" s="253"/>
      <c r="M239" s="254"/>
      <c r="N239" s="255"/>
      <c r="O239" s="255"/>
      <c r="P239" s="255"/>
      <c r="Q239" s="255"/>
      <c r="R239" s="255"/>
      <c r="S239" s="255"/>
      <c r="T239" s="256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57" t="s">
        <v>143</v>
      </c>
      <c r="AU239" s="257" t="s">
        <v>83</v>
      </c>
      <c r="AV239" s="15" t="s">
        <v>139</v>
      </c>
      <c r="AW239" s="15" t="s">
        <v>33</v>
      </c>
      <c r="AX239" s="15" t="s">
        <v>80</v>
      </c>
      <c r="AY239" s="257" t="s">
        <v>132</v>
      </c>
    </row>
    <row r="240" s="2" customFormat="1" ht="24.15" customHeight="1">
      <c r="A240" s="41"/>
      <c r="B240" s="42"/>
      <c r="C240" s="207" t="s">
        <v>405</v>
      </c>
      <c r="D240" s="207" t="s">
        <v>134</v>
      </c>
      <c r="E240" s="208" t="s">
        <v>256</v>
      </c>
      <c r="F240" s="209" t="s">
        <v>257</v>
      </c>
      <c r="G240" s="210" t="s">
        <v>243</v>
      </c>
      <c r="H240" s="211">
        <v>1020</v>
      </c>
      <c r="I240" s="212"/>
      <c r="J240" s="213">
        <f>ROUND(I240*H240,2)</f>
        <v>0</v>
      </c>
      <c r="K240" s="209" t="s">
        <v>138</v>
      </c>
      <c r="L240" s="47"/>
      <c r="M240" s="214" t="s">
        <v>19</v>
      </c>
      <c r="N240" s="215" t="s">
        <v>43</v>
      </c>
      <c r="O240" s="87"/>
      <c r="P240" s="216">
        <f>O240*H240</f>
        <v>0</v>
      </c>
      <c r="Q240" s="216">
        <v>0</v>
      </c>
      <c r="R240" s="216">
        <f>Q240*H240</f>
        <v>0</v>
      </c>
      <c r="S240" s="216">
        <v>0</v>
      </c>
      <c r="T240" s="217">
        <f>S240*H240</f>
        <v>0</v>
      </c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R240" s="218" t="s">
        <v>139</v>
      </c>
      <c r="AT240" s="218" t="s">
        <v>134</v>
      </c>
      <c r="AU240" s="218" t="s">
        <v>83</v>
      </c>
      <c r="AY240" s="20" t="s">
        <v>132</v>
      </c>
      <c r="BE240" s="219">
        <f>IF(N240="základní",J240,0)</f>
        <v>0</v>
      </c>
      <c r="BF240" s="219">
        <f>IF(N240="snížená",J240,0)</f>
        <v>0</v>
      </c>
      <c r="BG240" s="219">
        <f>IF(N240="zákl. přenesená",J240,0)</f>
        <v>0</v>
      </c>
      <c r="BH240" s="219">
        <f>IF(N240="sníž. přenesená",J240,0)</f>
        <v>0</v>
      </c>
      <c r="BI240" s="219">
        <f>IF(N240="nulová",J240,0)</f>
        <v>0</v>
      </c>
      <c r="BJ240" s="20" t="s">
        <v>80</v>
      </c>
      <c r="BK240" s="219">
        <f>ROUND(I240*H240,2)</f>
        <v>0</v>
      </c>
      <c r="BL240" s="20" t="s">
        <v>139</v>
      </c>
      <c r="BM240" s="218" t="s">
        <v>258</v>
      </c>
    </row>
    <row r="241" s="2" customFormat="1">
      <c r="A241" s="41"/>
      <c r="B241" s="42"/>
      <c r="C241" s="43"/>
      <c r="D241" s="220" t="s">
        <v>141</v>
      </c>
      <c r="E241" s="43"/>
      <c r="F241" s="221" t="s">
        <v>259</v>
      </c>
      <c r="G241" s="43"/>
      <c r="H241" s="43"/>
      <c r="I241" s="222"/>
      <c r="J241" s="43"/>
      <c r="K241" s="43"/>
      <c r="L241" s="47"/>
      <c r="M241" s="223"/>
      <c r="N241" s="224"/>
      <c r="O241" s="87"/>
      <c r="P241" s="87"/>
      <c r="Q241" s="87"/>
      <c r="R241" s="87"/>
      <c r="S241" s="87"/>
      <c r="T241" s="88"/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T241" s="20" t="s">
        <v>141</v>
      </c>
      <c r="AU241" s="20" t="s">
        <v>83</v>
      </c>
    </row>
    <row r="242" s="13" customFormat="1">
      <c r="A242" s="13"/>
      <c r="B242" s="225"/>
      <c r="C242" s="226"/>
      <c r="D242" s="227" t="s">
        <v>143</v>
      </c>
      <c r="E242" s="228" t="s">
        <v>19</v>
      </c>
      <c r="F242" s="229" t="s">
        <v>260</v>
      </c>
      <c r="G242" s="226"/>
      <c r="H242" s="228" t="s">
        <v>19</v>
      </c>
      <c r="I242" s="230"/>
      <c r="J242" s="226"/>
      <c r="K242" s="226"/>
      <c r="L242" s="231"/>
      <c r="M242" s="232"/>
      <c r="N242" s="233"/>
      <c r="O242" s="233"/>
      <c r="P242" s="233"/>
      <c r="Q242" s="233"/>
      <c r="R242" s="233"/>
      <c r="S242" s="233"/>
      <c r="T242" s="234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5" t="s">
        <v>143</v>
      </c>
      <c r="AU242" s="235" t="s">
        <v>83</v>
      </c>
      <c r="AV242" s="13" t="s">
        <v>80</v>
      </c>
      <c r="AW242" s="13" t="s">
        <v>33</v>
      </c>
      <c r="AX242" s="13" t="s">
        <v>72</v>
      </c>
      <c r="AY242" s="235" t="s">
        <v>132</v>
      </c>
    </row>
    <row r="243" s="14" customFormat="1">
      <c r="A243" s="14"/>
      <c r="B243" s="236"/>
      <c r="C243" s="237"/>
      <c r="D243" s="227" t="s">
        <v>143</v>
      </c>
      <c r="E243" s="238" t="s">
        <v>19</v>
      </c>
      <c r="F243" s="239" t="s">
        <v>261</v>
      </c>
      <c r="G243" s="237"/>
      <c r="H243" s="240">
        <v>1020</v>
      </c>
      <c r="I243" s="241"/>
      <c r="J243" s="237"/>
      <c r="K243" s="237"/>
      <c r="L243" s="242"/>
      <c r="M243" s="243"/>
      <c r="N243" s="244"/>
      <c r="O243" s="244"/>
      <c r="P243" s="244"/>
      <c r="Q243" s="244"/>
      <c r="R243" s="244"/>
      <c r="S243" s="244"/>
      <c r="T243" s="245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6" t="s">
        <v>143</v>
      </c>
      <c r="AU243" s="246" t="s">
        <v>83</v>
      </c>
      <c r="AV243" s="14" t="s">
        <v>83</v>
      </c>
      <c r="AW243" s="14" t="s">
        <v>33</v>
      </c>
      <c r="AX243" s="14" t="s">
        <v>80</v>
      </c>
      <c r="AY243" s="246" t="s">
        <v>132</v>
      </c>
    </row>
    <row r="244" s="2" customFormat="1" ht="16.5" customHeight="1">
      <c r="A244" s="41"/>
      <c r="B244" s="42"/>
      <c r="C244" s="207" t="s">
        <v>410</v>
      </c>
      <c r="D244" s="207" t="s">
        <v>134</v>
      </c>
      <c r="E244" s="208" t="s">
        <v>263</v>
      </c>
      <c r="F244" s="209" t="s">
        <v>264</v>
      </c>
      <c r="G244" s="210" t="s">
        <v>243</v>
      </c>
      <c r="H244" s="211">
        <v>30</v>
      </c>
      <c r="I244" s="212"/>
      <c r="J244" s="213">
        <f>ROUND(I244*H244,2)</f>
        <v>0</v>
      </c>
      <c r="K244" s="209" t="s">
        <v>138</v>
      </c>
      <c r="L244" s="47"/>
      <c r="M244" s="214" t="s">
        <v>19</v>
      </c>
      <c r="N244" s="215" t="s">
        <v>43</v>
      </c>
      <c r="O244" s="87"/>
      <c r="P244" s="216">
        <f>O244*H244</f>
        <v>0</v>
      </c>
      <c r="Q244" s="216">
        <v>0</v>
      </c>
      <c r="R244" s="216">
        <f>Q244*H244</f>
        <v>0</v>
      </c>
      <c r="S244" s="216">
        <v>0</v>
      </c>
      <c r="T244" s="217">
        <f>S244*H244</f>
        <v>0</v>
      </c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R244" s="218" t="s">
        <v>139</v>
      </c>
      <c r="AT244" s="218" t="s">
        <v>134</v>
      </c>
      <c r="AU244" s="218" t="s">
        <v>83</v>
      </c>
      <c r="AY244" s="20" t="s">
        <v>132</v>
      </c>
      <c r="BE244" s="219">
        <f>IF(N244="základní",J244,0)</f>
        <v>0</v>
      </c>
      <c r="BF244" s="219">
        <f>IF(N244="snížená",J244,0)</f>
        <v>0</v>
      </c>
      <c r="BG244" s="219">
        <f>IF(N244="zákl. přenesená",J244,0)</f>
        <v>0</v>
      </c>
      <c r="BH244" s="219">
        <f>IF(N244="sníž. přenesená",J244,0)</f>
        <v>0</v>
      </c>
      <c r="BI244" s="219">
        <f>IF(N244="nulová",J244,0)</f>
        <v>0</v>
      </c>
      <c r="BJ244" s="20" t="s">
        <v>80</v>
      </c>
      <c r="BK244" s="219">
        <f>ROUND(I244*H244,2)</f>
        <v>0</v>
      </c>
      <c r="BL244" s="20" t="s">
        <v>139</v>
      </c>
      <c r="BM244" s="218" t="s">
        <v>265</v>
      </c>
    </row>
    <row r="245" s="2" customFormat="1">
      <c r="A245" s="41"/>
      <c r="B245" s="42"/>
      <c r="C245" s="43"/>
      <c r="D245" s="220" t="s">
        <v>141</v>
      </c>
      <c r="E245" s="43"/>
      <c r="F245" s="221" t="s">
        <v>266</v>
      </c>
      <c r="G245" s="43"/>
      <c r="H245" s="43"/>
      <c r="I245" s="222"/>
      <c r="J245" s="43"/>
      <c r="K245" s="43"/>
      <c r="L245" s="47"/>
      <c r="M245" s="223"/>
      <c r="N245" s="224"/>
      <c r="O245" s="87"/>
      <c r="P245" s="87"/>
      <c r="Q245" s="87"/>
      <c r="R245" s="87"/>
      <c r="S245" s="87"/>
      <c r="T245" s="88"/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T245" s="20" t="s">
        <v>141</v>
      </c>
      <c r="AU245" s="20" t="s">
        <v>83</v>
      </c>
    </row>
    <row r="246" s="13" customFormat="1">
      <c r="A246" s="13"/>
      <c r="B246" s="225"/>
      <c r="C246" s="226"/>
      <c r="D246" s="227" t="s">
        <v>143</v>
      </c>
      <c r="E246" s="228" t="s">
        <v>19</v>
      </c>
      <c r="F246" s="229" t="s">
        <v>246</v>
      </c>
      <c r="G246" s="226"/>
      <c r="H246" s="228" t="s">
        <v>19</v>
      </c>
      <c r="I246" s="230"/>
      <c r="J246" s="226"/>
      <c r="K246" s="226"/>
      <c r="L246" s="231"/>
      <c r="M246" s="232"/>
      <c r="N246" s="233"/>
      <c r="O246" s="233"/>
      <c r="P246" s="233"/>
      <c r="Q246" s="233"/>
      <c r="R246" s="233"/>
      <c r="S246" s="233"/>
      <c r="T246" s="234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5" t="s">
        <v>143</v>
      </c>
      <c r="AU246" s="235" t="s">
        <v>83</v>
      </c>
      <c r="AV246" s="13" t="s">
        <v>80</v>
      </c>
      <c r="AW246" s="13" t="s">
        <v>33</v>
      </c>
      <c r="AX246" s="13" t="s">
        <v>72</v>
      </c>
      <c r="AY246" s="235" t="s">
        <v>132</v>
      </c>
    </row>
    <row r="247" s="14" customFormat="1">
      <c r="A247" s="14"/>
      <c r="B247" s="236"/>
      <c r="C247" s="237"/>
      <c r="D247" s="227" t="s">
        <v>143</v>
      </c>
      <c r="E247" s="238" t="s">
        <v>19</v>
      </c>
      <c r="F247" s="239" t="s">
        <v>267</v>
      </c>
      <c r="G247" s="237"/>
      <c r="H247" s="240">
        <v>30</v>
      </c>
      <c r="I247" s="241"/>
      <c r="J247" s="237"/>
      <c r="K247" s="237"/>
      <c r="L247" s="242"/>
      <c r="M247" s="243"/>
      <c r="N247" s="244"/>
      <c r="O247" s="244"/>
      <c r="P247" s="244"/>
      <c r="Q247" s="244"/>
      <c r="R247" s="244"/>
      <c r="S247" s="244"/>
      <c r="T247" s="245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6" t="s">
        <v>143</v>
      </c>
      <c r="AU247" s="246" t="s">
        <v>83</v>
      </c>
      <c r="AV247" s="14" t="s">
        <v>83</v>
      </c>
      <c r="AW247" s="14" t="s">
        <v>33</v>
      </c>
      <c r="AX247" s="14" t="s">
        <v>80</v>
      </c>
      <c r="AY247" s="246" t="s">
        <v>132</v>
      </c>
    </row>
    <row r="248" s="2" customFormat="1" ht="24.15" customHeight="1">
      <c r="A248" s="41"/>
      <c r="B248" s="42"/>
      <c r="C248" s="207" t="s">
        <v>416</v>
      </c>
      <c r="D248" s="207" t="s">
        <v>134</v>
      </c>
      <c r="E248" s="208" t="s">
        <v>269</v>
      </c>
      <c r="F248" s="209" t="s">
        <v>270</v>
      </c>
      <c r="G248" s="210" t="s">
        <v>243</v>
      </c>
      <c r="H248" s="211">
        <v>900</v>
      </c>
      <c r="I248" s="212"/>
      <c r="J248" s="213">
        <f>ROUND(I248*H248,2)</f>
        <v>0</v>
      </c>
      <c r="K248" s="209" t="s">
        <v>138</v>
      </c>
      <c r="L248" s="47"/>
      <c r="M248" s="214" t="s">
        <v>19</v>
      </c>
      <c r="N248" s="215" t="s">
        <v>43</v>
      </c>
      <c r="O248" s="87"/>
      <c r="P248" s="216">
        <f>O248*H248</f>
        <v>0</v>
      </c>
      <c r="Q248" s="216">
        <v>0</v>
      </c>
      <c r="R248" s="216">
        <f>Q248*H248</f>
        <v>0</v>
      </c>
      <c r="S248" s="216">
        <v>0</v>
      </c>
      <c r="T248" s="217">
        <f>S248*H248</f>
        <v>0</v>
      </c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R248" s="218" t="s">
        <v>139</v>
      </c>
      <c r="AT248" s="218" t="s">
        <v>134</v>
      </c>
      <c r="AU248" s="218" t="s">
        <v>83</v>
      </c>
      <c r="AY248" s="20" t="s">
        <v>132</v>
      </c>
      <c r="BE248" s="219">
        <f>IF(N248="základní",J248,0)</f>
        <v>0</v>
      </c>
      <c r="BF248" s="219">
        <f>IF(N248="snížená",J248,0)</f>
        <v>0</v>
      </c>
      <c r="BG248" s="219">
        <f>IF(N248="zákl. přenesená",J248,0)</f>
        <v>0</v>
      </c>
      <c r="BH248" s="219">
        <f>IF(N248="sníž. přenesená",J248,0)</f>
        <v>0</v>
      </c>
      <c r="BI248" s="219">
        <f>IF(N248="nulová",J248,0)</f>
        <v>0</v>
      </c>
      <c r="BJ248" s="20" t="s">
        <v>80</v>
      </c>
      <c r="BK248" s="219">
        <f>ROUND(I248*H248,2)</f>
        <v>0</v>
      </c>
      <c r="BL248" s="20" t="s">
        <v>139</v>
      </c>
      <c r="BM248" s="218" t="s">
        <v>271</v>
      </c>
    </row>
    <row r="249" s="2" customFormat="1">
      <c r="A249" s="41"/>
      <c r="B249" s="42"/>
      <c r="C249" s="43"/>
      <c r="D249" s="220" t="s">
        <v>141</v>
      </c>
      <c r="E249" s="43"/>
      <c r="F249" s="221" t="s">
        <v>272</v>
      </c>
      <c r="G249" s="43"/>
      <c r="H249" s="43"/>
      <c r="I249" s="222"/>
      <c r="J249" s="43"/>
      <c r="K249" s="43"/>
      <c r="L249" s="47"/>
      <c r="M249" s="223"/>
      <c r="N249" s="224"/>
      <c r="O249" s="87"/>
      <c r="P249" s="87"/>
      <c r="Q249" s="87"/>
      <c r="R249" s="87"/>
      <c r="S249" s="87"/>
      <c r="T249" s="88"/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T249" s="20" t="s">
        <v>141</v>
      </c>
      <c r="AU249" s="20" t="s">
        <v>83</v>
      </c>
    </row>
    <row r="250" s="13" customFormat="1">
      <c r="A250" s="13"/>
      <c r="B250" s="225"/>
      <c r="C250" s="226"/>
      <c r="D250" s="227" t="s">
        <v>143</v>
      </c>
      <c r="E250" s="228" t="s">
        <v>19</v>
      </c>
      <c r="F250" s="229" t="s">
        <v>260</v>
      </c>
      <c r="G250" s="226"/>
      <c r="H250" s="228" t="s">
        <v>19</v>
      </c>
      <c r="I250" s="230"/>
      <c r="J250" s="226"/>
      <c r="K250" s="226"/>
      <c r="L250" s="231"/>
      <c r="M250" s="232"/>
      <c r="N250" s="233"/>
      <c r="O250" s="233"/>
      <c r="P250" s="233"/>
      <c r="Q250" s="233"/>
      <c r="R250" s="233"/>
      <c r="S250" s="233"/>
      <c r="T250" s="234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5" t="s">
        <v>143</v>
      </c>
      <c r="AU250" s="235" t="s">
        <v>83</v>
      </c>
      <c r="AV250" s="13" t="s">
        <v>80</v>
      </c>
      <c r="AW250" s="13" t="s">
        <v>33</v>
      </c>
      <c r="AX250" s="13" t="s">
        <v>72</v>
      </c>
      <c r="AY250" s="235" t="s">
        <v>132</v>
      </c>
    </row>
    <row r="251" s="14" customFormat="1">
      <c r="A251" s="14"/>
      <c r="B251" s="236"/>
      <c r="C251" s="237"/>
      <c r="D251" s="227" t="s">
        <v>143</v>
      </c>
      <c r="E251" s="238" t="s">
        <v>19</v>
      </c>
      <c r="F251" s="239" t="s">
        <v>273</v>
      </c>
      <c r="G251" s="237"/>
      <c r="H251" s="240">
        <v>900</v>
      </c>
      <c r="I251" s="241"/>
      <c r="J251" s="237"/>
      <c r="K251" s="237"/>
      <c r="L251" s="242"/>
      <c r="M251" s="243"/>
      <c r="N251" s="244"/>
      <c r="O251" s="244"/>
      <c r="P251" s="244"/>
      <c r="Q251" s="244"/>
      <c r="R251" s="244"/>
      <c r="S251" s="244"/>
      <c r="T251" s="245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6" t="s">
        <v>143</v>
      </c>
      <c r="AU251" s="246" t="s">
        <v>83</v>
      </c>
      <c r="AV251" s="14" t="s">
        <v>83</v>
      </c>
      <c r="AW251" s="14" t="s">
        <v>33</v>
      </c>
      <c r="AX251" s="14" t="s">
        <v>80</v>
      </c>
      <c r="AY251" s="246" t="s">
        <v>132</v>
      </c>
    </row>
    <row r="252" s="2" customFormat="1" ht="16.5" customHeight="1">
      <c r="A252" s="41"/>
      <c r="B252" s="42"/>
      <c r="C252" s="207" t="s">
        <v>422</v>
      </c>
      <c r="D252" s="207" t="s">
        <v>134</v>
      </c>
      <c r="E252" s="208" t="s">
        <v>645</v>
      </c>
      <c r="F252" s="209" t="s">
        <v>646</v>
      </c>
      <c r="G252" s="210" t="s">
        <v>243</v>
      </c>
      <c r="H252" s="211">
        <v>4</v>
      </c>
      <c r="I252" s="212"/>
      <c r="J252" s="213">
        <f>ROUND(I252*H252,2)</f>
        <v>0</v>
      </c>
      <c r="K252" s="209" t="s">
        <v>138</v>
      </c>
      <c r="L252" s="47"/>
      <c r="M252" s="214" t="s">
        <v>19</v>
      </c>
      <c r="N252" s="215" t="s">
        <v>43</v>
      </c>
      <c r="O252" s="87"/>
      <c r="P252" s="216">
        <f>O252*H252</f>
        <v>0</v>
      </c>
      <c r="Q252" s="216">
        <v>0.00069999999999999999</v>
      </c>
      <c r="R252" s="216">
        <f>Q252*H252</f>
        <v>0.0028</v>
      </c>
      <c r="S252" s="216">
        <v>0</v>
      </c>
      <c r="T252" s="217">
        <f>S252*H252</f>
        <v>0</v>
      </c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R252" s="218" t="s">
        <v>139</v>
      </c>
      <c r="AT252" s="218" t="s">
        <v>134</v>
      </c>
      <c r="AU252" s="218" t="s">
        <v>83</v>
      </c>
      <c r="AY252" s="20" t="s">
        <v>132</v>
      </c>
      <c r="BE252" s="219">
        <f>IF(N252="základní",J252,0)</f>
        <v>0</v>
      </c>
      <c r="BF252" s="219">
        <f>IF(N252="snížená",J252,0)</f>
        <v>0</v>
      </c>
      <c r="BG252" s="219">
        <f>IF(N252="zákl. přenesená",J252,0)</f>
        <v>0</v>
      </c>
      <c r="BH252" s="219">
        <f>IF(N252="sníž. přenesená",J252,0)</f>
        <v>0</v>
      </c>
      <c r="BI252" s="219">
        <f>IF(N252="nulová",J252,0)</f>
        <v>0</v>
      </c>
      <c r="BJ252" s="20" t="s">
        <v>80</v>
      </c>
      <c r="BK252" s="219">
        <f>ROUND(I252*H252,2)</f>
        <v>0</v>
      </c>
      <c r="BL252" s="20" t="s">
        <v>139</v>
      </c>
      <c r="BM252" s="218" t="s">
        <v>647</v>
      </c>
    </row>
    <row r="253" s="2" customFormat="1">
      <c r="A253" s="41"/>
      <c r="B253" s="42"/>
      <c r="C253" s="43"/>
      <c r="D253" s="220" t="s">
        <v>141</v>
      </c>
      <c r="E253" s="43"/>
      <c r="F253" s="221" t="s">
        <v>648</v>
      </c>
      <c r="G253" s="43"/>
      <c r="H253" s="43"/>
      <c r="I253" s="222"/>
      <c r="J253" s="43"/>
      <c r="K253" s="43"/>
      <c r="L253" s="47"/>
      <c r="M253" s="223"/>
      <c r="N253" s="224"/>
      <c r="O253" s="87"/>
      <c r="P253" s="87"/>
      <c r="Q253" s="87"/>
      <c r="R253" s="87"/>
      <c r="S253" s="87"/>
      <c r="T253" s="88"/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T253" s="20" t="s">
        <v>141</v>
      </c>
      <c r="AU253" s="20" t="s">
        <v>83</v>
      </c>
    </row>
    <row r="254" s="13" customFormat="1">
      <c r="A254" s="13"/>
      <c r="B254" s="225"/>
      <c r="C254" s="226"/>
      <c r="D254" s="227" t="s">
        <v>143</v>
      </c>
      <c r="E254" s="228" t="s">
        <v>19</v>
      </c>
      <c r="F254" s="229" t="s">
        <v>649</v>
      </c>
      <c r="G254" s="226"/>
      <c r="H254" s="228" t="s">
        <v>19</v>
      </c>
      <c r="I254" s="230"/>
      <c r="J254" s="226"/>
      <c r="K254" s="226"/>
      <c r="L254" s="231"/>
      <c r="M254" s="232"/>
      <c r="N254" s="233"/>
      <c r="O254" s="233"/>
      <c r="P254" s="233"/>
      <c r="Q254" s="233"/>
      <c r="R254" s="233"/>
      <c r="S254" s="233"/>
      <c r="T254" s="234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5" t="s">
        <v>143</v>
      </c>
      <c r="AU254" s="235" t="s">
        <v>83</v>
      </c>
      <c r="AV254" s="13" t="s">
        <v>80</v>
      </c>
      <c r="AW254" s="13" t="s">
        <v>33</v>
      </c>
      <c r="AX254" s="13" t="s">
        <v>72</v>
      </c>
      <c r="AY254" s="235" t="s">
        <v>132</v>
      </c>
    </row>
    <row r="255" s="14" customFormat="1">
      <c r="A255" s="14"/>
      <c r="B255" s="236"/>
      <c r="C255" s="237"/>
      <c r="D255" s="227" t="s">
        <v>143</v>
      </c>
      <c r="E255" s="238" t="s">
        <v>19</v>
      </c>
      <c r="F255" s="239" t="s">
        <v>650</v>
      </c>
      <c r="G255" s="237"/>
      <c r="H255" s="240">
        <v>2</v>
      </c>
      <c r="I255" s="241"/>
      <c r="J255" s="237"/>
      <c r="K255" s="237"/>
      <c r="L255" s="242"/>
      <c r="M255" s="243"/>
      <c r="N255" s="244"/>
      <c r="O255" s="244"/>
      <c r="P255" s="244"/>
      <c r="Q255" s="244"/>
      <c r="R255" s="244"/>
      <c r="S255" s="244"/>
      <c r="T255" s="245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6" t="s">
        <v>143</v>
      </c>
      <c r="AU255" s="246" t="s">
        <v>83</v>
      </c>
      <c r="AV255" s="14" t="s">
        <v>83</v>
      </c>
      <c r="AW255" s="14" t="s">
        <v>33</v>
      </c>
      <c r="AX255" s="14" t="s">
        <v>72</v>
      </c>
      <c r="AY255" s="246" t="s">
        <v>132</v>
      </c>
    </row>
    <row r="256" s="14" customFormat="1">
      <c r="A256" s="14"/>
      <c r="B256" s="236"/>
      <c r="C256" s="237"/>
      <c r="D256" s="227" t="s">
        <v>143</v>
      </c>
      <c r="E256" s="238" t="s">
        <v>19</v>
      </c>
      <c r="F256" s="239" t="s">
        <v>651</v>
      </c>
      <c r="G256" s="237"/>
      <c r="H256" s="240">
        <v>2</v>
      </c>
      <c r="I256" s="241"/>
      <c r="J256" s="237"/>
      <c r="K256" s="237"/>
      <c r="L256" s="242"/>
      <c r="M256" s="243"/>
      <c r="N256" s="244"/>
      <c r="O256" s="244"/>
      <c r="P256" s="244"/>
      <c r="Q256" s="244"/>
      <c r="R256" s="244"/>
      <c r="S256" s="244"/>
      <c r="T256" s="245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6" t="s">
        <v>143</v>
      </c>
      <c r="AU256" s="246" t="s">
        <v>83</v>
      </c>
      <c r="AV256" s="14" t="s">
        <v>83</v>
      </c>
      <c r="AW256" s="14" t="s">
        <v>33</v>
      </c>
      <c r="AX256" s="14" t="s">
        <v>72</v>
      </c>
      <c r="AY256" s="246" t="s">
        <v>132</v>
      </c>
    </row>
    <row r="257" s="15" customFormat="1">
      <c r="A257" s="15"/>
      <c r="B257" s="247"/>
      <c r="C257" s="248"/>
      <c r="D257" s="227" t="s">
        <v>143</v>
      </c>
      <c r="E257" s="249" t="s">
        <v>19</v>
      </c>
      <c r="F257" s="250" t="s">
        <v>148</v>
      </c>
      <c r="G257" s="248"/>
      <c r="H257" s="251">
        <v>4</v>
      </c>
      <c r="I257" s="252"/>
      <c r="J257" s="248"/>
      <c r="K257" s="248"/>
      <c r="L257" s="253"/>
      <c r="M257" s="254"/>
      <c r="N257" s="255"/>
      <c r="O257" s="255"/>
      <c r="P257" s="255"/>
      <c r="Q257" s="255"/>
      <c r="R257" s="255"/>
      <c r="S257" s="255"/>
      <c r="T257" s="256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57" t="s">
        <v>143</v>
      </c>
      <c r="AU257" s="257" t="s">
        <v>83</v>
      </c>
      <c r="AV257" s="15" t="s">
        <v>139</v>
      </c>
      <c r="AW257" s="15" t="s">
        <v>33</v>
      </c>
      <c r="AX257" s="15" t="s">
        <v>80</v>
      </c>
      <c r="AY257" s="257" t="s">
        <v>132</v>
      </c>
    </row>
    <row r="258" s="2" customFormat="1" ht="16.5" customHeight="1">
      <c r="A258" s="41"/>
      <c r="B258" s="42"/>
      <c r="C258" s="273" t="s">
        <v>429</v>
      </c>
      <c r="D258" s="273" t="s">
        <v>547</v>
      </c>
      <c r="E258" s="274" t="s">
        <v>655</v>
      </c>
      <c r="F258" s="275" t="s">
        <v>656</v>
      </c>
      <c r="G258" s="276" t="s">
        <v>243</v>
      </c>
      <c r="H258" s="277">
        <v>2</v>
      </c>
      <c r="I258" s="278"/>
      <c r="J258" s="279">
        <f>ROUND(I258*H258,2)</f>
        <v>0</v>
      </c>
      <c r="K258" s="275" t="s">
        <v>138</v>
      </c>
      <c r="L258" s="280"/>
      <c r="M258" s="281" t="s">
        <v>19</v>
      </c>
      <c r="N258" s="282" t="s">
        <v>43</v>
      </c>
      <c r="O258" s="87"/>
      <c r="P258" s="216">
        <f>O258*H258</f>
        <v>0</v>
      </c>
      <c r="Q258" s="216">
        <v>0.0025000000000000001</v>
      </c>
      <c r="R258" s="216">
        <f>Q258*H258</f>
        <v>0.0050000000000000001</v>
      </c>
      <c r="S258" s="216">
        <v>0</v>
      </c>
      <c r="T258" s="217">
        <f>S258*H258</f>
        <v>0</v>
      </c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R258" s="218" t="s">
        <v>197</v>
      </c>
      <c r="AT258" s="218" t="s">
        <v>547</v>
      </c>
      <c r="AU258" s="218" t="s">
        <v>83</v>
      </c>
      <c r="AY258" s="20" t="s">
        <v>132</v>
      </c>
      <c r="BE258" s="219">
        <f>IF(N258="základní",J258,0)</f>
        <v>0</v>
      </c>
      <c r="BF258" s="219">
        <f>IF(N258="snížená",J258,0)</f>
        <v>0</v>
      </c>
      <c r="BG258" s="219">
        <f>IF(N258="zákl. přenesená",J258,0)</f>
        <v>0</v>
      </c>
      <c r="BH258" s="219">
        <f>IF(N258="sníž. přenesená",J258,0)</f>
        <v>0</v>
      </c>
      <c r="BI258" s="219">
        <f>IF(N258="nulová",J258,0)</f>
        <v>0</v>
      </c>
      <c r="BJ258" s="20" t="s">
        <v>80</v>
      </c>
      <c r="BK258" s="219">
        <f>ROUND(I258*H258,2)</f>
        <v>0</v>
      </c>
      <c r="BL258" s="20" t="s">
        <v>139</v>
      </c>
      <c r="BM258" s="218" t="s">
        <v>657</v>
      </c>
    </row>
    <row r="259" s="13" customFormat="1">
      <c r="A259" s="13"/>
      <c r="B259" s="225"/>
      <c r="C259" s="226"/>
      <c r="D259" s="227" t="s">
        <v>143</v>
      </c>
      <c r="E259" s="228" t="s">
        <v>19</v>
      </c>
      <c r="F259" s="229" t="s">
        <v>658</v>
      </c>
      <c r="G259" s="226"/>
      <c r="H259" s="228" t="s">
        <v>19</v>
      </c>
      <c r="I259" s="230"/>
      <c r="J259" s="226"/>
      <c r="K259" s="226"/>
      <c r="L259" s="231"/>
      <c r="M259" s="232"/>
      <c r="N259" s="233"/>
      <c r="O259" s="233"/>
      <c r="P259" s="233"/>
      <c r="Q259" s="233"/>
      <c r="R259" s="233"/>
      <c r="S259" s="233"/>
      <c r="T259" s="234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5" t="s">
        <v>143</v>
      </c>
      <c r="AU259" s="235" t="s">
        <v>83</v>
      </c>
      <c r="AV259" s="13" t="s">
        <v>80</v>
      </c>
      <c r="AW259" s="13" t="s">
        <v>33</v>
      </c>
      <c r="AX259" s="13" t="s">
        <v>72</v>
      </c>
      <c r="AY259" s="235" t="s">
        <v>132</v>
      </c>
    </row>
    <row r="260" s="14" customFormat="1">
      <c r="A260" s="14"/>
      <c r="B260" s="236"/>
      <c r="C260" s="237"/>
      <c r="D260" s="227" t="s">
        <v>143</v>
      </c>
      <c r="E260" s="238" t="s">
        <v>19</v>
      </c>
      <c r="F260" s="239" t="s">
        <v>650</v>
      </c>
      <c r="G260" s="237"/>
      <c r="H260" s="240">
        <v>2</v>
      </c>
      <c r="I260" s="241"/>
      <c r="J260" s="237"/>
      <c r="K260" s="237"/>
      <c r="L260" s="242"/>
      <c r="M260" s="243"/>
      <c r="N260" s="244"/>
      <c r="O260" s="244"/>
      <c r="P260" s="244"/>
      <c r="Q260" s="244"/>
      <c r="R260" s="244"/>
      <c r="S260" s="244"/>
      <c r="T260" s="245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46" t="s">
        <v>143</v>
      </c>
      <c r="AU260" s="246" t="s">
        <v>83</v>
      </c>
      <c r="AV260" s="14" t="s">
        <v>83</v>
      </c>
      <c r="AW260" s="14" t="s">
        <v>33</v>
      </c>
      <c r="AX260" s="14" t="s">
        <v>80</v>
      </c>
      <c r="AY260" s="246" t="s">
        <v>132</v>
      </c>
    </row>
    <row r="261" s="2" customFormat="1" ht="16.5" customHeight="1">
      <c r="A261" s="41"/>
      <c r="B261" s="42"/>
      <c r="C261" s="273" t="s">
        <v>640</v>
      </c>
      <c r="D261" s="273" t="s">
        <v>547</v>
      </c>
      <c r="E261" s="274" t="s">
        <v>665</v>
      </c>
      <c r="F261" s="275" t="s">
        <v>666</v>
      </c>
      <c r="G261" s="276" t="s">
        <v>243</v>
      </c>
      <c r="H261" s="277">
        <v>2</v>
      </c>
      <c r="I261" s="278"/>
      <c r="J261" s="279">
        <f>ROUND(I261*H261,2)</f>
        <v>0</v>
      </c>
      <c r="K261" s="275" t="s">
        <v>138</v>
      </c>
      <c r="L261" s="280"/>
      <c r="M261" s="281" t="s">
        <v>19</v>
      </c>
      <c r="N261" s="282" t="s">
        <v>43</v>
      </c>
      <c r="O261" s="87"/>
      <c r="P261" s="216">
        <f>O261*H261</f>
        <v>0</v>
      </c>
      <c r="Q261" s="216">
        <v>0.0025999999999999999</v>
      </c>
      <c r="R261" s="216">
        <f>Q261*H261</f>
        <v>0.0051999999999999998</v>
      </c>
      <c r="S261" s="216">
        <v>0</v>
      </c>
      <c r="T261" s="217">
        <f>S261*H261</f>
        <v>0</v>
      </c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R261" s="218" t="s">
        <v>197</v>
      </c>
      <c r="AT261" s="218" t="s">
        <v>547</v>
      </c>
      <c r="AU261" s="218" t="s">
        <v>83</v>
      </c>
      <c r="AY261" s="20" t="s">
        <v>132</v>
      </c>
      <c r="BE261" s="219">
        <f>IF(N261="základní",J261,0)</f>
        <v>0</v>
      </c>
      <c r="BF261" s="219">
        <f>IF(N261="snížená",J261,0)</f>
        <v>0</v>
      </c>
      <c r="BG261" s="219">
        <f>IF(N261="zákl. přenesená",J261,0)</f>
        <v>0</v>
      </c>
      <c r="BH261" s="219">
        <f>IF(N261="sníž. přenesená",J261,0)</f>
        <v>0</v>
      </c>
      <c r="BI261" s="219">
        <f>IF(N261="nulová",J261,0)</f>
        <v>0</v>
      </c>
      <c r="BJ261" s="20" t="s">
        <v>80</v>
      </c>
      <c r="BK261" s="219">
        <f>ROUND(I261*H261,2)</f>
        <v>0</v>
      </c>
      <c r="BL261" s="20" t="s">
        <v>139</v>
      </c>
      <c r="BM261" s="218" t="s">
        <v>667</v>
      </c>
    </row>
    <row r="262" s="13" customFormat="1">
      <c r="A262" s="13"/>
      <c r="B262" s="225"/>
      <c r="C262" s="226"/>
      <c r="D262" s="227" t="s">
        <v>143</v>
      </c>
      <c r="E262" s="228" t="s">
        <v>19</v>
      </c>
      <c r="F262" s="229" t="s">
        <v>658</v>
      </c>
      <c r="G262" s="226"/>
      <c r="H262" s="228" t="s">
        <v>19</v>
      </c>
      <c r="I262" s="230"/>
      <c r="J262" s="226"/>
      <c r="K262" s="226"/>
      <c r="L262" s="231"/>
      <c r="M262" s="232"/>
      <c r="N262" s="233"/>
      <c r="O262" s="233"/>
      <c r="P262" s="233"/>
      <c r="Q262" s="233"/>
      <c r="R262" s="233"/>
      <c r="S262" s="233"/>
      <c r="T262" s="234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5" t="s">
        <v>143</v>
      </c>
      <c r="AU262" s="235" t="s">
        <v>83</v>
      </c>
      <c r="AV262" s="13" t="s">
        <v>80</v>
      </c>
      <c r="AW262" s="13" t="s">
        <v>33</v>
      </c>
      <c r="AX262" s="13" t="s">
        <v>72</v>
      </c>
      <c r="AY262" s="235" t="s">
        <v>132</v>
      </c>
    </row>
    <row r="263" s="14" customFormat="1">
      <c r="A263" s="14"/>
      <c r="B263" s="236"/>
      <c r="C263" s="237"/>
      <c r="D263" s="227" t="s">
        <v>143</v>
      </c>
      <c r="E263" s="238" t="s">
        <v>19</v>
      </c>
      <c r="F263" s="239" t="s">
        <v>651</v>
      </c>
      <c r="G263" s="237"/>
      <c r="H263" s="240">
        <v>2</v>
      </c>
      <c r="I263" s="241"/>
      <c r="J263" s="237"/>
      <c r="K263" s="237"/>
      <c r="L263" s="242"/>
      <c r="M263" s="243"/>
      <c r="N263" s="244"/>
      <c r="O263" s="244"/>
      <c r="P263" s="244"/>
      <c r="Q263" s="244"/>
      <c r="R263" s="244"/>
      <c r="S263" s="244"/>
      <c r="T263" s="245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6" t="s">
        <v>143</v>
      </c>
      <c r="AU263" s="246" t="s">
        <v>83</v>
      </c>
      <c r="AV263" s="14" t="s">
        <v>83</v>
      </c>
      <c r="AW263" s="14" t="s">
        <v>33</v>
      </c>
      <c r="AX263" s="14" t="s">
        <v>80</v>
      </c>
      <c r="AY263" s="246" t="s">
        <v>132</v>
      </c>
    </row>
    <row r="264" s="2" customFormat="1" ht="16.5" customHeight="1">
      <c r="A264" s="41"/>
      <c r="B264" s="42"/>
      <c r="C264" s="207" t="s">
        <v>641</v>
      </c>
      <c r="D264" s="207" t="s">
        <v>134</v>
      </c>
      <c r="E264" s="208" t="s">
        <v>679</v>
      </c>
      <c r="F264" s="209" t="s">
        <v>680</v>
      </c>
      <c r="G264" s="210" t="s">
        <v>243</v>
      </c>
      <c r="H264" s="211">
        <v>2</v>
      </c>
      <c r="I264" s="212"/>
      <c r="J264" s="213">
        <f>ROUND(I264*H264,2)</f>
        <v>0</v>
      </c>
      <c r="K264" s="209" t="s">
        <v>138</v>
      </c>
      <c r="L264" s="47"/>
      <c r="M264" s="214" t="s">
        <v>19</v>
      </c>
      <c r="N264" s="215" t="s">
        <v>43</v>
      </c>
      <c r="O264" s="87"/>
      <c r="P264" s="216">
        <f>O264*H264</f>
        <v>0</v>
      </c>
      <c r="Q264" s="216">
        <v>0.11241</v>
      </c>
      <c r="R264" s="216">
        <f>Q264*H264</f>
        <v>0.22481999999999999</v>
      </c>
      <c r="S264" s="216">
        <v>0</v>
      </c>
      <c r="T264" s="217">
        <f>S264*H264</f>
        <v>0</v>
      </c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R264" s="218" t="s">
        <v>139</v>
      </c>
      <c r="AT264" s="218" t="s">
        <v>134</v>
      </c>
      <c r="AU264" s="218" t="s">
        <v>83</v>
      </c>
      <c r="AY264" s="20" t="s">
        <v>132</v>
      </c>
      <c r="BE264" s="219">
        <f>IF(N264="základní",J264,0)</f>
        <v>0</v>
      </c>
      <c r="BF264" s="219">
        <f>IF(N264="snížená",J264,0)</f>
        <v>0</v>
      </c>
      <c r="BG264" s="219">
        <f>IF(N264="zákl. přenesená",J264,0)</f>
        <v>0</v>
      </c>
      <c r="BH264" s="219">
        <f>IF(N264="sníž. přenesená",J264,0)</f>
        <v>0</v>
      </c>
      <c r="BI264" s="219">
        <f>IF(N264="nulová",J264,0)</f>
        <v>0</v>
      </c>
      <c r="BJ264" s="20" t="s">
        <v>80</v>
      </c>
      <c r="BK264" s="219">
        <f>ROUND(I264*H264,2)</f>
        <v>0</v>
      </c>
      <c r="BL264" s="20" t="s">
        <v>139</v>
      </c>
      <c r="BM264" s="218" t="s">
        <v>681</v>
      </c>
    </row>
    <row r="265" s="2" customFormat="1">
      <c r="A265" s="41"/>
      <c r="B265" s="42"/>
      <c r="C265" s="43"/>
      <c r="D265" s="220" t="s">
        <v>141</v>
      </c>
      <c r="E265" s="43"/>
      <c r="F265" s="221" t="s">
        <v>682</v>
      </c>
      <c r="G265" s="43"/>
      <c r="H265" s="43"/>
      <c r="I265" s="222"/>
      <c r="J265" s="43"/>
      <c r="K265" s="43"/>
      <c r="L265" s="47"/>
      <c r="M265" s="223"/>
      <c r="N265" s="224"/>
      <c r="O265" s="87"/>
      <c r="P265" s="87"/>
      <c r="Q265" s="87"/>
      <c r="R265" s="87"/>
      <c r="S265" s="87"/>
      <c r="T265" s="88"/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T265" s="20" t="s">
        <v>141</v>
      </c>
      <c r="AU265" s="20" t="s">
        <v>83</v>
      </c>
    </row>
    <row r="266" s="13" customFormat="1">
      <c r="A266" s="13"/>
      <c r="B266" s="225"/>
      <c r="C266" s="226"/>
      <c r="D266" s="227" t="s">
        <v>143</v>
      </c>
      <c r="E266" s="228" t="s">
        <v>19</v>
      </c>
      <c r="F266" s="229" t="s">
        <v>649</v>
      </c>
      <c r="G266" s="226"/>
      <c r="H266" s="228" t="s">
        <v>19</v>
      </c>
      <c r="I266" s="230"/>
      <c r="J266" s="226"/>
      <c r="K266" s="226"/>
      <c r="L266" s="231"/>
      <c r="M266" s="232"/>
      <c r="N266" s="233"/>
      <c r="O266" s="233"/>
      <c r="P266" s="233"/>
      <c r="Q266" s="233"/>
      <c r="R266" s="233"/>
      <c r="S266" s="233"/>
      <c r="T266" s="234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5" t="s">
        <v>143</v>
      </c>
      <c r="AU266" s="235" t="s">
        <v>83</v>
      </c>
      <c r="AV266" s="13" t="s">
        <v>80</v>
      </c>
      <c r="AW266" s="13" t="s">
        <v>33</v>
      </c>
      <c r="AX266" s="13" t="s">
        <v>72</v>
      </c>
      <c r="AY266" s="235" t="s">
        <v>132</v>
      </c>
    </row>
    <row r="267" s="14" customFormat="1">
      <c r="A267" s="14"/>
      <c r="B267" s="236"/>
      <c r="C267" s="237"/>
      <c r="D267" s="227" t="s">
        <v>143</v>
      </c>
      <c r="E267" s="238" t="s">
        <v>19</v>
      </c>
      <c r="F267" s="239" t="s">
        <v>683</v>
      </c>
      <c r="G267" s="237"/>
      <c r="H267" s="240">
        <v>2</v>
      </c>
      <c r="I267" s="241"/>
      <c r="J267" s="237"/>
      <c r="K267" s="237"/>
      <c r="L267" s="242"/>
      <c r="M267" s="243"/>
      <c r="N267" s="244"/>
      <c r="O267" s="244"/>
      <c r="P267" s="244"/>
      <c r="Q267" s="244"/>
      <c r="R267" s="244"/>
      <c r="S267" s="244"/>
      <c r="T267" s="245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6" t="s">
        <v>143</v>
      </c>
      <c r="AU267" s="246" t="s">
        <v>83</v>
      </c>
      <c r="AV267" s="14" t="s">
        <v>83</v>
      </c>
      <c r="AW267" s="14" t="s">
        <v>33</v>
      </c>
      <c r="AX267" s="14" t="s">
        <v>80</v>
      </c>
      <c r="AY267" s="246" t="s">
        <v>132</v>
      </c>
    </row>
    <row r="268" s="2" customFormat="1" ht="16.5" customHeight="1">
      <c r="A268" s="41"/>
      <c r="B268" s="42"/>
      <c r="C268" s="273" t="s">
        <v>642</v>
      </c>
      <c r="D268" s="273" t="s">
        <v>547</v>
      </c>
      <c r="E268" s="274" t="s">
        <v>685</v>
      </c>
      <c r="F268" s="275" t="s">
        <v>686</v>
      </c>
      <c r="G268" s="276" t="s">
        <v>243</v>
      </c>
      <c r="H268" s="277">
        <v>2</v>
      </c>
      <c r="I268" s="278"/>
      <c r="J268" s="279">
        <f>ROUND(I268*H268,2)</f>
        <v>0</v>
      </c>
      <c r="K268" s="275" t="s">
        <v>138</v>
      </c>
      <c r="L268" s="280"/>
      <c r="M268" s="281" t="s">
        <v>19</v>
      </c>
      <c r="N268" s="282" t="s">
        <v>43</v>
      </c>
      <c r="O268" s="87"/>
      <c r="P268" s="216">
        <f>O268*H268</f>
        <v>0</v>
      </c>
      <c r="Q268" s="216">
        <v>0.0061000000000000004</v>
      </c>
      <c r="R268" s="216">
        <f>Q268*H268</f>
        <v>0.012200000000000001</v>
      </c>
      <c r="S268" s="216">
        <v>0</v>
      </c>
      <c r="T268" s="217">
        <f>S268*H268</f>
        <v>0</v>
      </c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R268" s="218" t="s">
        <v>197</v>
      </c>
      <c r="AT268" s="218" t="s">
        <v>547</v>
      </c>
      <c r="AU268" s="218" t="s">
        <v>83</v>
      </c>
      <c r="AY268" s="20" t="s">
        <v>132</v>
      </c>
      <c r="BE268" s="219">
        <f>IF(N268="základní",J268,0)</f>
        <v>0</v>
      </c>
      <c r="BF268" s="219">
        <f>IF(N268="snížená",J268,0)</f>
        <v>0</v>
      </c>
      <c r="BG268" s="219">
        <f>IF(N268="zákl. přenesená",J268,0)</f>
        <v>0</v>
      </c>
      <c r="BH268" s="219">
        <f>IF(N268="sníž. přenesená",J268,0)</f>
        <v>0</v>
      </c>
      <c r="BI268" s="219">
        <f>IF(N268="nulová",J268,0)</f>
        <v>0</v>
      </c>
      <c r="BJ268" s="20" t="s">
        <v>80</v>
      </c>
      <c r="BK268" s="219">
        <f>ROUND(I268*H268,2)</f>
        <v>0</v>
      </c>
      <c r="BL268" s="20" t="s">
        <v>139</v>
      </c>
      <c r="BM268" s="218" t="s">
        <v>687</v>
      </c>
    </row>
    <row r="269" s="2" customFormat="1" ht="16.5" customHeight="1">
      <c r="A269" s="41"/>
      <c r="B269" s="42"/>
      <c r="C269" s="273" t="s">
        <v>643</v>
      </c>
      <c r="D269" s="273" t="s">
        <v>547</v>
      </c>
      <c r="E269" s="274" t="s">
        <v>689</v>
      </c>
      <c r="F269" s="275" t="s">
        <v>690</v>
      </c>
      <c r="G269" s="276" t="s">
        <v>243</v>
      </c>
      <c r="H269" s="277">
        <v>2</v>
      </c>
      <c r="I269" s="278"/>
      <c r="J269" s="279">
        <f>ROUND(I269*H269,2)</f>
        <v>0</v>
      </c>
      <c r="K269" s="275" t="s">
        <v>138</v>
      </c>
      <c r="L269" s="280"/>
      <c r="M269" s="281" t="s">
        <v>19</v>
      </c>
      <c r="N269" s="282" t="s">
        <v>43</v>
      </c>
      <c r="O269" s="87"/>
      <c r="P269" s="216">
        <f>O269*H269</f>
        <v>0</v>
      </c>
      <c r="Q269" s="216">
        <v>0.0030000000000000001</v>
      </c>
      <c r="R269" s="216">
        <f>Q269*H269</f>
        <v>0.0060000000000000001</v>
      </c>
      <c r="S269" s="216">
        <v>0</v>
      </c>
      <c r="T269" s="217">
        <f>S269*H269</f>
        <v>0</v>
      </c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R269" s="218" t="s">
        <v>197</v>
      </c>
      <c r="AT269" s="218" t="s">
        <v>547</v>
      </c>
      <c r="AU269" s="218" t="s">
        <v>83</v>
      </c>
      <c r="AY269" s="20" t="s">
        <v>132</v>
      </c>
      <c r="BE269" s="219">
        <f>IF(N269="základní",J269,0)</f>
        <v>0</v>
      </c>
      <c r="BF269" s="219">
        <f>IF(N269="snížená",J269,0)</f>
        <v>0</v>
      </c>
      <c r="BG269" s="219">
        <f>IF(N269="zákl. přenesená",J269,0)</f>
        <v>0</v>
      </c>
      <c r="BH269" s="219">
        <f>IF(N269="sníž. přenesená",J269,0)</f>
        <v>0</v>
      </c>
      <c r="BI269" s="219">
        <f>IF(N269="nulová",J269,0)</f>
        <v>0</v>
      </c>
      <c r="BJ269" s="20" t="s">
        <v>80</v>
      </c>
      <c r="BK269" s="219">
        <f>ROUND(I269*H269,2)</f>
        <v>0</v>
      </c>
      <c r="BL269" s="20" t="s">
        <v>139</v>
      </c>
      <c r="BM269" s="218" t="s">
        <v>691</v>
      </c>
    </row>
    <row r="270" s="2" customFormat="1" ht="16.5" customHeight="1">
      <c r="A270" s="41"/>
      <c r="B270" s="42"/>
      <c r="C270" s="273" t="s">
        <v>644</v>
      </c>
      <c r="D270" s="273" t="s">
        <v>547</v>
      </c>
      <c r="E270" s="274" t="s">
        <v>693</v>
      </c>
      <c r="F270" s="275" t="s">
        <v>694</v>
      </c>
      <c r="G270" s="276" t="s">
        <v>243</v>
      </c>
      <c r="H270" s="277">
        <v>2</v>
      </c>
      <c r="I270" s="278"/>
      <c r="J270" s="279">
        <f>ROUND(I270*H270,2)</f>
        <v>0</v>
      </c>
      <c r="K270" s="275" t="s">
        <v>138</v>
      </c>
      <c r="L270" s="280"/>
      <c r="M270" s="281" t="s">
        <v>19</v>
      </c>
      <c r="N270" s="282" t="s">
        <v>43</v>
      </c>
      <c r="O270" s="87"/>
      <c r="P270" s="216">
        <f>O270*H270</f>
        <v>0</v>
      </c>
      <c r="Q270" s="216">
        <v>0.00010000000000000001</v>
      </c>
      <c r="R270" s="216">
        <f>Q270*H270</f>
        <v>0.00020000000000000001</v>
      </c>
      <c r="S270" s="216">
        <v>0</v>
      </c>
      <c r="T270" s="217">
        <f>S270*H270</f>
        <v>0</v>
      </c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R270" s="218" t="s">
        <v>197</v>
      </c>
      <c r="AT270" s="218" t="s">
        <v>547</v>
      </c>
      <c r="AU270" s="218" t="s">
        <v>83</v>
      </c>
      <c r="AY270" s="20" t="s">
        <v>132</v>
      </c>
      <c r="BE270" s="219">
        <f>IF(N270="základní",J270,0)</f>
        <v>0</v>
      </c>
      <c r="BF270" s="219">
        <f>IF(N270="snížená",J270,0)</f>
        <v>0</v>
      </c>
      <c r="BG270" s="219">
        <f>IF(N270="zákl. přenesená",J270,0)</f>
        <v>0</v>
      </c>
      <c r="BH270" s="219">
        <f>IF(N270="sníž. přenesená",J270,0)</f>
        <v>0</v>
      </c>
      <c r="BI270" s="219">
        <f>IF(N270="nulová",J270,0)</f>
        <v>0</v>
      </c>
      <c r="BJ270" s="20" t="s">
        <v>80</v>
      </c>
      <c r="BK270" s="219">
        <f>ROUND(I270*H270,2)</f>
        <v>0</v>
      </c>
      <c r="BL270" s="20" t="s">
        <v>139</v>
      </c>
      <c r="BM270" s="218" t="s">
        <v>695</v>
      </c>
    </row>
    <row r="271" s="2" customFormat="1" ht="16.5" customHeight="1">
      <c r="A271" s="41"/>
      <c r="B271" s="42"/>
      <c r="C271" s="273" t="s">
        <v>654</v>
      </c>
      <c r="D271" s="273" t="s">
        <v>547</v>
      </c>
      <c r="E271" s="274" t="s">
        <v>697</v>
      </c>
      <c r="F271" s="275" t="s">
        <v>698</v>
      </c>
      <c r="G271" s="276" t="s">
        <v>243</v>
      </c>
      <c r="H271" s="277">
        <v>4</v>
      </c>
      <c r="I271" s="278"/>
      <c r="J271" s="279">
        <f>ROUND(I271*H271,2)</f>
        <v>0</v>
      </c>
      <c r="K271" s="275" t="s">
        <v>138</v>
      </c>
      <c r="L271" s="280"/>
      <c r="M271" s="281" t="s">
        <v>19</v>
      </c>
      <c r="N271" s="282" t="s">
        <v>43</v>
      </c>
      <c r="O271" s="87"/>
      <c r="P271" s="216">
        <f>O271*H271</f>
        <v>0</v>
      </c>
      <c r="Q271" s="216">
        <v>0.00035</v>
      </c>
      <c r="R271" s="216">
        <f>Q271*H271</f>
        <v>0.0014</v>
      </c>
      <c r="S271" s="216">
        <v>0</v>
      </c>
      <c r="T271" s="217">
        <f>S271*H271</f>
        <v>0</v>
      </c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R271" s="218" t="s">
        <v>197</v>
      </c>
      <c r="AT271" s="218" t="s">
        <v>547</v>
      </c>
      <c r="AU271" s="218" t="s">
        <v>83</v>
      </c>
      <c r="AY271" s="20" t="s">
        <v>132</v>
      </c>
      <c r="BE271" s="219">
        <f>IF(N271="základní",J271,0)</f>
        <v>0</v>
      </c>
      <c r="BF271" s="219">
        <f>IF(N271="snížená",J271,0)</f>
        <v>0</v>
      </c>
      <c r="BG271" s="219">
        <f>IF(N271="zákl. přenesená",J271,0)</f>
        <v>0</v>
      </c>
      <c r="BH271" s="219">
        <f>IF(N271="sníž. přenesená",J271,0)</f>
        <v>0</v>
      </c>
      <c r="BI271" s="219">
        <f>IF(N271="nulová",J271,0)</f>
        <v>0</v>
      </c>
      <c r="BJ271" s="20" t="s">
        <v>80</v>
      </c>
      <c r="BK271" s="219">
        <f>ROUND(I271*H271,2)</f>
        <v>0</v>
      </c>
      <c r="BL271" s="20" t="s">
        <v>139</v>
      </c>
      <c r="BM271" s="218" t="s">
        <v>699</v>
      </c>
    </row>
    <row r="272" s="14" customFormat="1">
      <c r="A272" s="14"/>
      <c r="B272" s="236"/>
      <c r="C272" s="237"/>
      <c r="D272" s="227" t="s">
        <v>143</v>
      </c>
      <c r="E272" s="237"/>
      <c r="F272" s="239" t="s">
        <v>854</v>
      </c>
      <c r="G272" s="237"/>
      <c r="H272" s="240">
        <v>4</v>
      </c>
      <c r="I272" s="241"/>
      <c r="J272" s="237"/>
      <c r="K272" s="237"/>
      <c r="L272" s="242"/>
      <c r="M272" s="243"/>
      <c r="N272" s="244"/>
      <c r="O272" s="244"/>
      <c r="P272" s="244"/>
      <c r="Q272" s="244"/>
      <c r="R272" s="244"/>
      <c r="S272" s="244"/>
      <c r="T272" s="245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6" t="s">
        <v>143</v>
      </c>
      <c r="AU272" s="246" t="s">
        <v>83</v>
      </c>
      <c r="AV272" s="14" t="s">
        <v>83</v>
      </c>
      <c r="AW272" s="14" t="s">
        <v>4</v>
      </c>
      <c r="AX272" s="14" t="s">
        <v>80</v>
      </c>
      <c r="AY272" s="246" t="s">
        <v>132</v>
      </c>
    </row>
    <row r="273" s="2" customFormat="1" ht="21.75" customHeight="1">
      <c r="A273" s="41"/>
      <c r="B273" s="42"/>
      <c r="C273" s="207" t="s">
        <v>659</v>
      </c>
      <c r="D273" s="207" t="s">
        <v>134</v>
      </c>
      <c r="E273" s="208" t="s">
        <v>275</v>
      </c>
      <c r="F273" s="209" t="s">
        <v>276</v>
      </c>
      <c r="G273" s="210" t="s">
        <v>200</v>
      </c>
      <c r="H273" s="211">
        <v>222</v>
      </c>
      <c r="I273" s="212"/>
      <c r="J273" s="213">
        <f>ROUND(I273*H273,2)</f>
        <v>0</v>
      </c>
      <c r="K273" s="209" t="s">
        <v>138</v>
      </c>
      <c r="L273" s="47"/>
      <c r="M273" s="214" t="s">
        <v>19</v>
      </c>
      <c r="N273" s="215" t="s">
        <v>43</v>
      </c>
      <c r="O273" s="87"/>
      <c r="P273" s="216">
        <f>O273*H273</f>
        <v>0</v>
      </c>
      <c r="Q273" s="216">
        <v>0.00033</v>
      </c>
      <c r="R273" s="216">
        <f>Q273*H273</f>
        <v>0.073260000000000006</v>
      </c>
      <c r="S273" s="216">
        <v>0</v>
      </c>
      <c r="T273" s="217">
        <f>S273*H273</f>
        <v>0</v>
      </c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R273" s="218" t="s">
        <v>139</v>
      </c>
      <c r="AT273" s="218" t="s">
        <v>134</v>
      </c>
      <c r="AU273" s="218" t="s">
        <v>83</v>
      </c>
      <c r="AY273" s="20" t="s">
        <v>132</v>
      </c>
      <c r="BE273" s="219">
        <f>IF(N273="základní",J273,0)</f>
        <v>0</v>
      </c>
      <c r="BF273" s="219">
        <f>IF(N273="snížená",J273,0)</f>
        <v>0</v>
      </c>
      <c r="BG273" s="219">
        <f>IF(N273="zákl. přenesená",J273,0)</f>
        <v>0</v>
      </c>
      <c r="BH273" s="219">
        <f>IF(N273="sníž. přenesená",J273,0)</f>
        <v>0</v>
      </c>
      <c r="BI273" s="219">
        <f>IF(N273="nulová",J273,0)</f>
        <v>0</v>
      </c>
      <c r="BJ273" s="20" t="s">
        <v>80</v>
      </c>
      <c r="BK273" s="219">
        <f>ROUND(I273*H273,2)</f>
        <v>0</v>
      </c>
      <c r="BL273" s="20" t="s">
        <v>139</v>
      </c>
      <c r="BM273" s="218" t="s">
        <v>277</v>
      </c>
    </row>
    <row r="274" s="2" customFormat="1">
      <c r="A274" s="41"/>
      <c r="B274" s="42"/>
      <c r="C274" s="43"/>
      <c r="D274" s="220" t="s">
        <v>141</v>
      </c>
      <c r="E274" s="43"/>
      <c r="F274" s="221" t="s">
        <v>278</v>
      </c>
      <c r="G274" s="43"/>
      <c r="H274" s="43"/>
      <c r="I274" s="222"/>
      <c r="J274" s="43"/>
      <c r="K274" s="43"/>
      <c r="L274" s="47"/>
      <c r="M274" s="223"/>
      <c r="N274" s="224"/>
      <c r="O274" s="87"/>
      <c r="P274" s="87"/>
      <c r="Q274" s="87"/>
      <c r="R274" s="87"/>
      <c r="S274" s="87"/>
      <c r="T274" s="88"/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T274" s="20" t="s">
        <v>141</v>
      </c>
      <c r="AU274" s="20" t="s">
        <v>83</v>
      </c>
    </row>
    <row r="275" s="13" customFormat="1">
      <c r="A275" s="13"/>
      <c r="B275" s="225"/>
      <c r="C275" s="226"/>
      <c r="D275" s="227" t="s">
        <v>143</v>
      </c>
      <c r="E275" s="228" t="s">
        <v>19</v>
      </c>
      <c r="F275" s="229" t="s">
        <v>279</v>
      </c>
      <c r="G275" s="226"/>
      <c r="H275" s="228" t="s">
        <v>19</v>
      </c>
      <c r="I275" s="230"/>
      <c r="J275" s="226"/>
      <c r="K275" s="226"/>
      <c r="L275" s="231"/>
      <c r="M275" s="232"/>
      <c r="N275" s="233"/>
      <c r="O275" s="233"/>
      <c r="P275" s="233"/>
      <c r="Q275" s="233"/>
      <c r="R275" s="233"/>
      <c r="S275" s="233"/>
      <c r="T275" s="234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5" t="s">
        <v>143</v>
      </c>
      <c r="AU275" s="235" t="s">
        <v>83</v>
      </c>
      <c r="AV275" s="13" t="s">
        <v>80</v>
      </c>
      <c r="AW275" s="13" t="s">
        <v>33</v>
      </c>
      <c r="AX275" s="13" t="s">
        <v>72</v>
      </c>
      <c r="AY275" s="235" t="s">
        <v>132</v>
      </c>
    </row>
    <row r="276" s="14" customFormat="1">
      <c r="A276" s="14"/>
      <c r="B276" s="236"/>
      <c r="C276" s="237"/>
      <c r="D276" s="227" t="s">
        <v>143</v>
      </c>
      <c r="E276" s="238" t="s">
        <v>19</v>
      </c>
      <c r="F276" s="239" t="s">
        <v>855</v>
      </c>
      <c r="G276" s="237"/>
      <c r="H276" s="240">
        <v>43.5</v>
      </c>
      <c r="I276" s="241"/>
      <c r="J276" s="237"/>
      <c r="K276" s="237"/>
      <c r="L276" s="242"/>
      <c r="M276" s="243"/>
      <c r="N276" s="244"/>
      <c r="O276" s="244"/>
      <c r="P276" s="244"/>
      <c r="Q276" s="244"/>
      <c r="R276" s="244"/>
      <c r="S276" s="244"/>
      <c r="T276" s="245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6" t="s">
        <v>143</v>
      </c>
      <c r="AU276" s="246" t="s">
        <v>83</v>
      </c>
      <c r="AV276" s="14" t="s">
        <v>83</v>
      </c>
      <c r="AW276" s="14" t="s">
        <v>33</v>
      </c>
      <c r="AX276" s="14" t="s">
        <v>72</v>
      </c>
      <c r="AY276" s="246" t="s">
        <v>132</v>
      </c>
    </row>
    <row r="277" s="14" customFormat="1">
      <c r="A277" s="14"/>
      <c r="B277" s="236"/>
      <c r="C277" s="237"/>
      <c r="D277" s="227" t="s">
        <v>143</v>
      </c>
      <c r="E277" s="238" t="s">
        <v>19</v>
      </c>
      <c r="F277" s="239" t="s">
        <v>856</v>
      </c>
      <c r="G277" s="237"/>
      <c r="H277" s="240">
        <v>178.5</v>
      </c>
      <c r="I277" s="241"/>
      <c r="J277" s="237"/>
      <c r="K277" s="237"/>
      <c r="L277" s="242"/>
      <c r="M277" s="243"/>
      <c r="N277" s="244"/>
      <c r="O277" s="244"/>
      <c r="P277" s="244"/>
      <c r="Q277" s="244"/>
      <c r="R277" s="244"/>
      <c r="S277" s="244"/>
      <c r="T277" s="245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6" t="s">
        <v>143</v>
      </c>
      <c r="AU277" s="246" t="s">
        <v>83</v>
      </c>
      <c r="AV277" s="14" t="s">
        <v>83</v>
      </c>
      <c r="AW277" s="14" t="s">
        <v>33</v>
      </c>
      <c r="AX277" s="14" t="s">
        <v>72</v>
      </c>
      <c r="AY277" s="246" t="s">
        <v>132</v>
      </c>
    </row>
    <row r="278" s="15" customFormat="1">
      <c r="A278" s="15"/>
      <c r="B278" s="247"/>
      <c r="C278" s="248"/>
      <c r="D278" s="227" t="s">
        <v>143</v>
      </c>
      <c r="E278" s="249" t="s">
        <v>19</v>
      </c>
      <c r="F278" s="250" t="s">
        <v>148</v>
      </c>
      <c r="G278" s="248"/>
      <c r="H278" s="251">
        <v>222</v>
      </c>
      <c r="I278" s="252"/>
      <c r="J278" s="248"/>
      <c r="K278" s="248"/>
      <c r="L278" s="253"/>
      <c r="M278" s="254"/>
      <c r="N278" s="255"/>
      <c r="O278" s="255"/>
      <c r="P278" s="255"/>
      <c r="Q278" s="255"/>
      <c r="R278" s="255"/>
      <c r="S278" s="255"/>
      <c r="T278" s="256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57" t="s">
        <v>143</v>
      </c>
      <c r="AU278" s="257" t="s">
        <v>83</v>
      </c>
      <c r="AV278" s="15" t="s">
        <v>139</v>
      </c>
      <c r="AW278" s="15" t="s">
        <v>33</v>
      </c>
      <c r="AX278" s="15" t="s">
        <v>80</v>
      </c>
      <c r="AY278" s="257" t="s">
        <v>132</v>
      </c>
    </row>
    <row r="279" s="2" customFormat="1" ht="21.75" customHeight="1">
      <c r="A279" s="41"/>
      <c r="B279" s="42"/>
      <c r="C279" s="207" t="s">
        <v>664</v>
      </c>
      <c r="D279" s="207" t="s">
        <v>134</v>
      </c>
      <c r="E279" s="208" t="s">
        <v>302</v>
      </c>
      <c r="F279" s="209" t="s">
        <v>303</v>
      </c>
      <c r="G279" s="210" t="s">
        <v>137</v>
      </c>
      <c r="H279" s="211">
        <v>10</v>
      </c>
      <c r="I279" s="212"/>
      <c r="J279" s="213">
        <f>ROUND(I279*H279,2)</f>
        <v>0</v>
      </c>
      <c r="K279" s="209" t="s">
        <v>138</v>
      </c>
      <c r="L279" s="47"/>
      <c r="M279" s="214" t="s">
        <v>19</v>
      </c>
      <c r="N279" s="215" t="s">
        <v>43</v>
      </c>
      <c r="O279" s="87"/>
      <c r="P279" s="216">
        <f>O279*H279</f>
        <v>0</v>
      </c>
      <c r="Q279" s="216">
        <v>0.0025999999999999999</v>
      </c>
      <c r="R279" s="216">
        <f>Q279*H279</f>
        <v>0.025999999999999999</v>
      </c>
      <c r="S279" s="216">
        <v>0</v>
      </c>
      <c r="T279" s="217">
        <f>S279*H279</f>
        <v>0</v>
      </c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R279" s="218" t="s">
        <v>139</v>
      </c>
      <c r="AT279" s="218" t="s">
        <v>134</v>
      </c>
      <c r="AU279" s="218" t="s">
        <v>83</v>
      </c>
      <c r="AY279" s="20" t="s">
        <v>132</v>
      </c>
      <c r="BE279" s="219">
        <f>IF(N279="základní",J279,0)</f>
        <v>0</v>
      </c>
      <c r="BF279" s="219">
        <f>IF(N279="snížená",J279,0)</f>
        <v>0</v>
      </c>
      <c r="BG279" s="219">
        <f>IF(N279="zákl. přenesená",J279,0)</f>
        <v>0</v>
      </c>
      <c r="BH279" s="219">
        <f>IF(N279="sníž. přenesená",J279,0)</f>
        <v>0</v>
      </c>
      <c r="BI279" s="219">
        <f>IF(N279="nulová",J279,0)</f>
        <v>0</v>
      </c>
      <c r="BJ279" s="20" t="s">
        <v>80</v>
      </c>
      <c r="BK279" s="219">
        <f>ROUND(I279*H279,2)</f>
        <v>0</v>
      </c>
      <c r="BL279" s="20" t="s">
        <v>139</v>
      </c>
      <c r="BM279" s="218" t="s">
        <v>304</v>
      </c>
    </row>
    <row r="280" s="2" customFormat="1">
      <c r="A280" s="41"/>
      <c r="B280" s="42"/>
      <c r="C280" s="43"/>
      <c r="D280" s="220" t="s">
        <v>141</v>
      </c>
      <c r="E280" s="43"/>
      <c r="F280" s="221" t="s">
        <v>305</v>
      </c>
      <c r="G280" s="43"/>
      <c r="H280" s="43"/>
      <c r="I280" s="222"/>
      <c r="J280" s="43"/>
      <c r="K280" s="43"/>
      <c r="L280" s="47"/>
      <c r="M280" s="223"/>
      <c r="N280" s="224"/>
      <c r="O280" s="87"/>
      <c r="P280" s="87"/>
      <c r="Q280" s="87"/>
      <c r="R280" s="87"/>
      <c r="S280" s="87"/>
      <c r="T280" s="88"/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T280" s="20" t="s">
        <v>141</v>
      </c>
      <c r="AU280" s="20" t="s">
        <v>83</v>
      </c>
    </row>
    <row r="281" s="13" customFormat="1">
      <c r="A281" s="13"/>
      <c r="B281" s="225"/>
      <c r="C281" s="226"/>
      <c r="D281" s="227" t="s">
        <v>143</v>
      </c>
      <c r="E281" s="228" t="s">
        <v>19</v>
      </c>
      <c r="F281" s="229" t="s">
        <v>279</v>
      </c>
      <c r="G281" s="226"/>
      <c r="H281" s="228" t="s">
        <v>19</v>
      </c>
      <c r="I281" s="230"/>
      <c r="J281" s="226"/>
      <c r="K281" s="226"/>
      <c r="L281" s="231"/>
      <c r="M281" s="232"/>
      <c r="N281" s="233"/>
      <c r="O281" s="233"/>
      <c r="P281" s="233"/>
      <c r="Q281" s="233"/>
      <c r="R281" s="233"/>
      <c r="S281" s="233"/>
      <c r="T281" s="234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5" t="s">
        <v>143</v>
      </c>
      <c r="AU281" s="235" t="s">
        <v>83</v>
      </c>
      <c r="AV281" s="13" t="s">
        <v>80</v>
      </c>
      <c r="AW281" s="13" t="s">
        <v>33</v>
      </c>
      <c r="AX281" s="13" t="s">
        <v>72</v>
      </c>
      <c r="AY281" s="235" t="s">
        <v>132</v>
      </c>
    </row>
    <row r="282" s="14" customFormat="1">
      <c r="A282" s="14"/>
      <c r="B282" s="236"/>
      <c r="C282" s="237"/>
      <c r="D282" s="227" t="s">
        <v>143</v>
      </c>
      <c r="E282" s="238" t="s">
        <v>19</v>
      </c>
      <c r="F282" s="239" t="s">
        <v>705</v>
      </c>
      <c r="G282" s="237"/>
      <c r="H282" s="240">
        <v>10</v>
      </c>
      <c r="I282" s="241"/>
      <c r="J282" s="237"/>
      <c r="K282" s="237"/>
      <c r="L282" s="242"/>
      <c r="M282" s="243"/>
      <c r="N282" s="244"/>
      <c r="O282" s="244"/>
      <c r="P282" s="244"/>
      <c r="Q282" s="244"/>
      <c r="R282" s="244"/>
      <c r="S282" s="244"/>
      <c r="T282" s="245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46" t="s">
        <v>143</v>
      </c>
      <c r="AU282" s="246" t="s">
        <v>83</v>
      </c>
      <c r="AV282" s="14" t="s">
        <v>83</v>
      </c>
      <c r="AW282" s="14" t="s">
        <v>33</v>
      </c>
      <c r="AX282" s="14" t="s">
        <v>80</v>
      </c>
      <c r="AY282" s="246" t="s">
        <v>132</v>
      </c>
    </row>
    <row r="283" s="2" customFormat="1" ht="24.15" customHeight="1">
      <c r="A283" s="41"/>
      <c r="B283" s="42"/>
      <c r="C283" s="207" t="s">
        <v>668</v>
      </c>
      <c r="D283" s="207" t="s">
        <v>134</v>
      </c>
      <c r="E283" s="208" t="s">
        <v>310</v>
      </c>
      <c r="F283" s="209" t="s">
        <v>311</v>
      </c>
      <c r="G283" s="210" t="s">
        <v>200</v>
      </c>
      <c r="H283" s="211">
        <v>222</v>
      </c>
      <c r="I283" s="212"/>
      <c r="J283" s="213">
        <f>ROUND(I283*H283,2)</f>
        <v>0</v>
      </c>
      <c r="K283" s="209" t="s">
        <v>138</v>
      </c>
      <c r="L283" s="47"/>
      <c r="M283" s="214" t="s">
        <v>19</v>
      </c>
      <c r="N283" s="215" t="s">
        <v>43</v>
      </c>
      <c r="O283" s="87"/>
      <c r="P283" s="216">
        <f>O283*H283</f>
        <v>0</v>
      </c>
      <c r="Q283" s="216">
        <v>0</v>
      </c>
      <c r="R283" s="216">
        <f>Q283*H283</f>
        <v>0</v>
      </c>
      <c r="S283" s="216">
        <v>0</v>
      </c>
      <c r="T283" s="217">
        <f>S283*H283</f>
        <v>0</v>
      </c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R283" s="218" t="s">
        <v>139</v>
      </c>
      <c r="AT283" s="218" t="s">
        <v>134</v>
      </c>
      <c r="AU283" s="218" t="s">
        <v>83</v>
      </c>
      <c r="AY283" s="20" t="s">
        <v>132</v>
      </c>
      <c r="BE283" s="219">
        <f>IF(N283="základní",J283,0)</f>
        <v>0</v>
      </c>
      <c r="BF283" s="219">
        <f>IF(N283="snížená",J283,0)</f>
        <v>0</v>
      </c>
      <c r="BG283" s="219">
        <f>IF(N283="zákl. přenesená",J283,0)</f>
        <v>0</v>
      </c>
      <c r="BH283" s="219">
        <f>IF(N283="sníž. přenesená",J283,0)</f>
        <v>0</v>
      </c>
      <c r="BI283" s="219">
        <f>IF(N283="nulová",J283,0)</f>
        <v>0</v>
      </c>
      <c r="BJ283" s="20" t="s">
        <v>80</v>
      </c>
      <c r="BK283" s="219">
        <f>ROUND(I283*H283,2)</f>
        <v>0</v>
      </c>
      <c r="BL283" s="20" t="s">
        <v>139</v>
      </c>
      <c r="BM283" s="218" t="s">
        <v>312</v>
      </c>
    </row>
    <row r="284" s="2" customFormat="1">
      <c r="A284" s="41"/>
      <c r="B284" s="42"/>
      <c r="C284" s="43"/>
      <c r="D284" s="220" t="s">
        <v>141</v>
      </c>
      <c r="E284" s="43"/>
      <c r="F284" s="221" t="s">
        <v>313</v>
      </c>
      <c r="G284" s="43"/>
      <c r="H284" s="43"/>
      <c r="I284" s="222"/>
      <c r="J284" s="43"/>
      <c r="K284" s="43"/>
      <c r="L284" s="47"/>
      <c r="M284" s="223"/>
      <c r="N284" s="224"/>
      <c r="O284" s="87"/>
      <c r="P284" s="87"/>
      <c r="Q284" s="87"/>
      <c r="R284" s="87"/>
      <c r="S284" s="87"/>
      <c r="T284" s="88"/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T284" s="20" t="s">
        <v>141</v>
      </c>
      <c r="AU284" s="20" t="s">
        <v>83</v>
      </c>
    </row>
    <row r="285" s="2" customFormat="1" ht="24.15" customHeight="1">
      <c r="A285" s="41"/>
      <c r="B285" s="42"/>
      <c r="C285" s="207" t="s">
        <v>674</v>
      </c>
      <c r="D285" s="207" t="s">
        <v>134</v>
      </c>
      <c r="E285" s="208" t="s">
        <v>315</v>
      </c>
      <c r="F285" s="209" t="s">
        <v>316</v>
      </c>
      <c r="G285" s="210" t="s">
        <v>137</v>
      </c>
      <c r="H285" s="211">
        <v>10</v>
      </c>
      <c r="I285" s="212"/>
      <c r="J285" s="213">
        <f>ROUND(I285*H285,2)</f>
        <v>0</v>
      </c>
      <c r="K285" s="209" t="s">
        <v>138</v>
      </c>
      <c r="L285" s="47"/>
      <c r="M285" s="214" t="s">
        <v>19</v>
      </c>
      <c r="N285" s="215" t="s">
        <v>43</v>
      </c>
      <c r="O285" s="87"/>
      <c r="P285" s="216">
        <f>O285*H285</f>
        <v>0</v>
      </c>
      <c r="Q285" s="216">
        <v>1.0000000000000001E-05</v>
      </c>
      <c r="R285" s="216">
        <f>Q285*H285</f>
        <v>0.00010000000000000001</v>
      </c>
      <c r="S285" s="216">
        <v>0</v>
      </c>
      <c r="T285" s="217">
        <f>S285*H285</f>
        <v>0</v>
      </c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R285" s="218" t="s">
        <v>139</v>
      </c>
      <c r="AT285" s="218" t="s">
        <v>134</v>
      </c>
      <c r="AU285" s="218" t="s">
        <v>83</v>
      </c>
      <c r="AY285" s="20" t="s">
        <v>132</v>
      </c>
      <c r="BE285" s="219">
        <f>IF(N285="základní",J285,0)</f>
        <v>0</v>
      </c>
      <c r="BF285" s="219">
        <f>IF(N285="snížená",J285,0)</f>
        <v>0</v>
      </c>
      <c r="BG285" s="219">
        <f>IF(N285="zákl. přenesená",J285,0)</f>
        <v>0</v>
      </c>
      <c r="BH285" s="219">
        <f>IF(N285="sníž. přenesená",J285,0)</f>
        <v>0</v>
      </c>
      <c r="BI285" s="219">
        <f>IF(N285="nulová",J285,0)</f>
        <v>0</v>
      </c>
      <c r="BJ285" s="20" t="s">
        <v>80</v>
      </c>
      <c r="BK285" s="219">
        <f>ROUND(I285*H285,2)</f>
        <v>0</v>
      </c>
      <c r="BL285" s="20" t="s">
        <v>139</v>
      </c>
      <c r="BM285" s="218" t="s">
        <v>317</v>
      </c>
    </row>
    <row r="286" s="2" customFormat="1">
      <c r="A286" s="41"/>
      <c r="B286" s="42"/>
      <c r="C286" s="43"/>
      <c r="D286" s="220" t="s">
        <v>141</v>
      </c>
      <c r="E286" s="43"/>
      <c r="F286" s="221" t="s">
        <v>318</v>
      </c>
      <c r="G286" s="43"/>
      <c r="H286" s="43"/>
      <c r="I286" s="222"/>
      <c r="J286" s="43"/>
      <c r="K286" s="43"/>
      <c r="L286" s="47"/>
      <c r="M286" s="223"/>
      <c r="N286" s="224"/>
      <c r="O286" s="87"/>
      <c r="P286" s="87"/>
      <c r="Q286" s="87"/>
      <c r="R286" s="87"/>
      <c r="S286" s="87"/>
      <c r="T286" s="88"/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T286" s="20" t="s">
        <v>141</v>
      </c>
      <c r="AU286" s="20" t="s">
        <v>83</v>
      </c>
    </row>
    <row r="287" s="2" customFormat="1" ht="24.15" customHeight="1">
      <c r="A287" s="41"/>
      <c r="B287" s="42"/>
      <c r="C287" s="207" t="s">
        <v>678</v>
      </c>
      <c r="D287" s="207" t="s">
        <v>134</v>
      </c>
      <c r="E287" s="208" t="s">
        <v>857</v>
      </c>
      <c r="F287" s="209" t="s">
        <v>858</v>
      </c>
      <c r="G287" s="210" t="s">
        <v>200</v>
      </c>
      <c r="H287" s="211">
        <v>25.5</v>
      </c>
      <c r="I287" s="212"/>
      <c r="J287" s="213">
        <f>ROUND(I287*H287,2)</f>
        <v>0</v>
      </c>
      <c r="K287" s="209" t="s">
        <v>138</v>
      </c>
      <c r="L287" s="47"/>
      <c r="M287" s="214" t="s">
        <v>19</v>
      </c>
      <c r="N287" s="215" t="s">
        <v>43</v>
      </c>
      <c r="O287" s="87"/>
      <c r="P287" s="216">
        <f>O287*H287</f>
        <v>0</v>
      </c>
      <c r="Q287" s="216">
        <v>0.15540000000000001</v>
      </c>
      <c r="R287" s="216">
        <f>Q287*H287</f>
        <v>3.9627000000000003</v>
      </c>
      <c r="S287" s="216">
        <v>0</v>
      </c>
      <c r="T287" s="217">
        <f>S287*H287</f>
        <v>0</v>
      </c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R287" s="218" t="s">
        <v>139</v>
      </c>
      <c r="AT287" s="218" t="s">
        <v>134</v>
      </c>
      <c r="AU287" s="218" t="s">
        <v>83</v>
      </c>
      <c r="AY287" s="20" t="s">
        <v>132</v>
      </c>
      <c r="BE287" s="219">
        <f>IF(N287="základní",J287,0)</f>
        <v>0</v>
      </c>
      <c r="BF287" s="219">
        <f>IF(N287="snížená",J287,0)</f>
        <v>0</v>
      </c>
      <c r="BG287" s="219">
        <f>IF(N287="zákl. přenesená",J287,0)</f>
        <v>0</v>
      </c>
      <c r="BH287" s="219">
        <f>IF(N287="sníž. přenesená",J287,0)</f>
        <v>0</v>
      </c>
      <c r="BI287" s="219">
        <f>IF(N287="nulová",J287,0)</f>
        <v>0</v>
      </c>
      <c r="BJ287" s="20" t="s">
        <v>80</v>
      </c>
      <c r="BK287" s="219">
        <f>ROUND(I287*H287,2)</f>
        <v>0</v>
      </c>
      <c r="BL287" s="20" t="s">
        <v>139</v>
      </c>
      <c r="BM287" s="218" t="s">
        <v>859</v>
      </c>
    </row>
    <row r="288" s="2" customFormat="1">
      <c r="A288" s="41"/>
      <c r="B288" s="42"/>
      <c r="C288" s="43"/>
      <c r="D288" s="220" t="s">
        <v>141</v>
      </c>
      <c r="E288" s="43"/>
      <c r="F288" s="221" t="s">
        <v>860</v>
      </c>
      <c r="G288" s="43"/>
      <c r="H288" s="43"/>
      <c r="I288" s="222"/>
      <c r="J288" s="43"/>
      <c r="K288" s="43"/>
      <c r="L288" s="47"/>
      <c r="M288" s="223"/>
      <c r="N288" s="224"/>
      <c r="O288" s="87"/>
      <c r="P288" s="87"/>
      <c r="Q288" s="87"/>
      <c r="R288" s="87"/>
      <c r="S288" s="87"/>
      <c r="T288" s="88"/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T288" s="20" t="s">
        <v>141</v>
      </c>
      <c r="AU288" s="20" t="s">
        <v>83</v>
      </c>
    </row>
    <row r="289" s="14" customFormat="1">
      <c r="A289" s="14"/>
      <c r="B289" s="236"/>
      <c r="C289" s="237"/>
      <c r="D289" s="227" t="s">
        <v>143</v>
      </c>
      <c r="E289" s="238" t="s">
        <v>19</v>
      </c>
      <c r="F289" s="239" t="s">
        <v>861</v>
      </c>
      <c r="G289" s="237"/>
      <c r="H289" s="240">
        <v>25.5</v>
      </c>
      <c r="I289" s="241"/>
      <c r="J289" s="237"/>
      <c r="K289" s="237"/>
      <c r="L289" s="242"/>
      <c r="M289" s="243"/>
      <c r="N289" s="244"/>
      <c r="O289" s="244"/>
      <c r="P289" s="244"/>
      <c r="Q289" s="244"/>
      <c r="R289" s="244"/>
      <c r="S289" s="244"/>
      <c r="T289" s="245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6" t="s">
        <v>143</v>
      </c>
      <c r="AU289" s="246" t="s">
        <v>83</v>
      </c>
      <c r="AV289" s="14" t="s">
        <v>83</v>
      </c>
      <c r="AW289" s="14" t="s">
        <v>33</v>
      </c>
      <c r="AX289" s="14" t="s">
        <v>80</v>
      </c>
      <c r="AY289" s="246" t="s">
        <v>132</v>
      </c>
    </row>
    <row r="290" s="2" customFormat="1" ht="16.5" customHeight="1">
      <c r="A290" s="41"/>
      <c r="B290" s="42"/>
      <c r="C290" s="273" t="s">
        <v>684</v>
      </c>
      <c r="D290" s="273" t="s">
        <v>547</v>
      </c>
      <c r="E290" s="274" t="s">
        <v>862</v>
      </c>
      <c r="F290" s="275" t="s">
        <v>863</v>
      </c>
      <c r="G290" s="276" t="s">
        <v>200</v>
      </c>
      <c r="H290" s="277">
        <v>26.010000000000002</v>
      </c>
      <c r="I290" s="278"/>
      <c r="J290" s="279">
        <f>ROUND(I290*H290,2)</f>
        <v>0</v>
      </c>
      <c r="K290" s="275" t="s">
        <v>138</v>
      </c>
      <c r="L290" s="280"/>
      <c r="M290" s="281" t="s">
        <v>19</v>
      </c>
      <c r="N290" s="282" t="s">
        <v>43</v>
      </c>
      <c r="O290" s="87"/>
      <c r="P290" s="216">
        <f>O290*H290</f>
        <v>0</v>
      </c>
      <c r="Q290" s="216">
        <v>0.10199999999999999</v>
      </c>
      <c r="R290" s="216">
        <f>Q290*H290</f>
        <v>2.6530200000000002</v>
      </c>
      <c r="S290" s="216">
        <v>0</v>
      </c>
      <c r="T290" s="217">
        <f>S290*H290</f>
        <v>0</v>
      </c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R290" s="218" t="s">
        <v>197</v>
      </c>
      <c r="AT290" s="218" t="s">
        <v>547</v>
      </c>
      <c r="AU290" s="218" t="s">
        <v>83</v>
      </c>
      <c r="AY290" s="20" t="s">
        <v>132</v>
      </c>
      <c r="BE290" s="219">
        <f>IF(N290="základní",J290,0)</f>
        <v>0</v>
      </c>
      <c r="BF290" s="219">
        <f>IF(N290="snížená",J290,0)</f>
        <v>0</v>
      </c>
      <c r="BG290" s="219">
        <f>IF(N290="zákl. přenesená",J290,0)</f>
        <v>0</v>
      </c>
      <c r="BH290" s="219">
        <f>IF(N290="sníž. přenesená",J290,0)</f>
        <v>0</v>
      </c>
      <c r="BI290" s="219">
        <f>IF(N290="nulová",J290,0)</f>
        <v>0</v>
      </c>
      <c r="BJ290" s="20" t="s">
        <v>80</v>
      </c>
      <c r="BK290" s="219">
        <f>ROUND(I290*H290,2)</f>
        <v>0</v>
      </c>
      <c r="BL290" s="20" t="s">
        <v>139</v>
      </c>
      <c r="BM290" s="218" t="s">
        <v>864</v>
      </c>
    </row>
    <row r="291" s="14" customFormat="1">
      <c r="A291" s="14"/>
      <c r="B291" s="236"/>
      <c r="C291" s="237"/>
      <c r="D291" s="227" t="s">
        <v>143</v>
      </c>
      <c r="E291" s="237"/>
      <c r="F291" s="239" t="s">
        <v>865</v>
      </c>
      <c r="G291" s="237"/>
      <c r="H291" s="240">
        <v>26.010000000000002</v>
      </c>
      <c r="I291" s="241"/>
      <c r="J291" s="237"/>
      <c r="K291" s="237"/>
      <c r="L291" s="242"/>
      <c r="M291" s="243"/>
      <c r="N291" s="244"/>
      <c r="O291" s="244"/>
      <c r="P291" s="244"/>
      <c r="Q291" s="244"/>
      <c r="R291" s="244"/>
      <c r="S291" s="244"/>
      <c r="T291" s="245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46" t="s">
        <v>143</v>
      </c>
      <c r="AU291" s="246" t="s">
        <v>83</v>
      </c>
      <c r="AV291" s="14" t="s">
        <v>83</v>
      </c>
      <c r="AW291" s="14" t="s">
        <v>4</v>
      </c>
      <c r="AX291" s="14" t="s">
        <v>80</v>
      </c>
      <c r="AY291" s="246" t="s">
        <v>132</v>
      </c>
    </row>
    <row r="292" s="2" customFormat="1" ht="24.15" customHeight="1">
      <c r="A292" s="41"/>
      <c r="B292" s="42"/>
      <c r="C292" s="207" t="s">
        <v>688</v>
      </c>
      <c r="D292" s="207" t="s">
        <v>134</v>
      </c>
      <c r="E292" s="208" t="s">
        <v>709</v>
      </c>
      <c r="F292" s="209" t="s">
        <v>710</v>
      </c>
      <c r="G292" s="210" t="s">
        <v>200</v>
      </c>
      <c r="H292" s="211">
        <v>29.5</v>
      </c>
      <c r="I292" s="212"/>
      <c r="J292" s="213">
        <f>ROUND(I292*H292,2)</f>
        <v>0</v>
      </c>
      <c r="K292" s="209" t="s">
        <v>138</v>
      </c>
      <c r="L292" s="47"/>
      <c r="M292" s="214" t="s">
        <v>19</v>
      </c>
      <c r="N292" s="215" t="s">
        <v>43</v>
      </c>
      <c r="O292" s="87"/>
      <c r="P292" s="216">
        <f>O292*H292</f>
        <v>0</v>
      </c>
      <c r="Q292" s="216">
        <v>0.16849</v>
      </c>
      <c r="R292" s="216">
        <f>Q292*H292</f>
        <v>4.9704550000000003</v>
      </c>
      <c r="S292" s="216">
        <v>0</v>
      </c>
      <c r="T292" s="217">
        <f>S292*H292</f>
        <v>0</v>
      </c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R292" s="218" t="s">
        <v>139</v>
      </c>
      <c r="AT292" s="218" t="s">
        <v>134</v>
      </c>
      <c r="AU292" s="218" t="s">
        <v>83</v>
      </c>
      <c r="AY292" s="20" t="s">
        <v>132</v>
      </c>
      <c r="BE292" s="219">
        <f>IF(N292="základní",J292,0)</f>
        <v>0</v>
      </c>
      <c r="BF292" s="219">
        <f>IF(N292="snížená",J292,0)</f>
        <v>0</v>
      </c>
      <c r="BG292" s="219">
        <f>IF(N292="zákl. přenesená",J292,0)</f>
        <v>0</v>
      </c>
      <c r="BH292" s="219">
        <f>IF(N292="sníž. přenesená",J292,0)</f>
        <v>0</v>
      </c>
      <c r="BI292" s="219">
        <f>IF(N292="nulová",J292,0)</f>
        <v>0</v>
      </c>
      <c r="BJ292" s="20" t="s">
        <v>80</v>
      </c>
      <c r="BK292" s="219">
        <f>ROUND(I292*H292,2)</f>
        <v>0</v>
      </c>
      <c r="BL292" s="20" t="s">
        <v>139</v>
      </c>
      <c r="BM292" s="218" t="s">
        <v>711</v>
      </c>
    </row>
    <row r="293" s="2" customFormat="1">
      <c r="A293" s="41"/>
      <c r="B293" s="42"/>
      <c r="C293" s="43"/>
      <c r="D293" s="220" t="s">
        <v>141</v>
      </c>
      <c r="E293" s="43"/>
      <c r="F293" s="221" t="s">
        <v>712</v>
      </c>
      <c r="G293" s="43"/>
      <c r="H293" s="43"/>
      <c r="I293" s="222"/>
      <c r="J293" s="43"/>
      <c r="K293" s="43"/>
      <c r="L293" s="47"/>
      <c r="M293" s="223"/>
      <c r="N293" s="224"/>
      <c r="O293" s="87"/>
      <c r="P293" s="87"/>
      <c r="Q293" s="87"/>
      <c r="R293" s="87"/>
      <c r="S293" s="87"/>
      <c r="T293" s="88"/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T293" s="20" t="s">
        <v>141</v>
      </c>
      <c r="AU293" s="20" t="s">
        <v>83</v>
      </c>
    </row>
    <row r="294" s="13" customFormat="1">
      <c r="A294" s="13"/>
      <c r="B294" s="225"/>
      <c r="C294" s="226"/>
      <c r="D294" s="227" t="s">
        <v>143</v>
      </c>
      <c r="E294" s="228" t="s">
        <v>19</v>
      </c>
      <c r="F294" s="229" t="s">
        <v>600</v>
      </c>
      <c r="G294" s="226"/>
      <c r="H294" s="228" t="s">
        <v>19</v>
      </c>
      <c r="I294" s="230"/>
      <c r="J294" s="226"/>
      <c r="K294" s="226"/>
      <c r="L294" s="231"/>
      <c r="M294" s="232"/>
      <c r="N294" s="233"/>
      <c r="O294" s="233"/>
      <c r="P294" s="233"/>
      <c r="Q294" s="233"/>
      <c r="R294" s="233"/>
      <c r="S294" s="233"/>
      <c r="T294" s="234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5" t="s">
        <v>143</v>
      </c>
      <c r="AU294" s="235" t="s">
        <v>83</v>
      </c>
      <c r="AV294" s="13" t="s">
        <v>80</v>
      </c>
      <c r="AW294" s="13" t="s">
        <v>33</v>
      </c>
      <c r="AX294" s="13" t="s">
        <v>72</v>
      </c>
      <c r="AY294" s="235" t="s">
        <v>132</v>
      </c>
    </row>
    <row r="295" s="14" customFormat="1">
      <c r="A295" s="14"/>
      <c r="B295" s="236"/>
      <c r="C295" s="237"/>
      <c r="D295" s="227" t="s">
        <v>143</v>
      </c>
      <c r="E295" s="238" t="s">
        <v>19</v>
      </c>
      <c r="F295" s="239" t="s">
        <v>866</v>
      </c>
      <c r="G295" s="237"/>
      <c r="H295" s="240">
        <v>26.5</v>
      </c>
      <c r="I295" s="241"/>
      <c r="J295" s="237"/>
      <c r="K295" s="237"/>
      <c r="L295" s="242"/>
      <c r="M295" s="243"/>
      <c r="N295" s="244"/>
      <c r="O295" s="244"/>
      <c r="P295" s="244"/>
      <c r="Q295" s="244"/>
      <c r="R295" s="244"/>
      <c r="S295" s="244"/>
      <c r="T295" s="245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46" t="s">
        <v>143</v>
      </c>
      <c r="AU295" s="246" t="s">
        <v>83</v>
      </c>
      <c r="AV295" s="14" t="s">
        <v>83</v>
      </c>
      <c r="AW295" s="14" t="s">
        <v>33</v>
      </c>
      <c r="AX295" s="14" t="s">
        <v>72</v>
      </c>
      <c r="AY295" s="246" t="s">
        <v>132</v>
      </c>
    </row>
    <row r="296" s="14" customFormat="1">
      <c r="A296" s="14"/>
      <c r="B296" s="236"/>
      <c r="C296" s="237"/>
      <c r="D296" s="227" t="s">
        <v>143</v>
      </c>
      <c r="E296" s="238" t="s">
        <v>19</v>
      </c>
      <c r="F296" s="239" t="s">
        <v>867</v>
      </c>
      <c r="G296" s="237"/>
      <c r="H296" s="240">
        <v>3</v>
      </c>
      <c r="I296" s="241"/>
      <c r="J296" s="237"/>
      <c r="K296" s="237"/>
      <c r="L296" s="242"/>
      <c r="M296" s="243"/>
      <c r="N296" s="244"/>
      <c r="O296" s="244"/>
      <c r="P296" s="244"/>
      <c r="Q296" s="244"/>
      <c r="R296" s="244"/>
      <c r="S296" s="244"/>
      <c r="T296" s="245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6" t="s">
        <v>143</v>
      </c>
      <c r="AU296" s="246" t="s">
        <v>83</v>
      </c>
      <c r="AV296" s="14" t="s">
        <v>83</v>
      </c>
      <c r="AW296" s="14" t="s">
        <v>33</v>
      </c>
      <c r="AX296" s="14" t="s">
        <v>72</v>
      </c>
      <c r="AY296" s="246" t="s">
        <v>132</v>
      </c>
    </row>
    <row r="297" s="15" customFormat="1">
      <c r="A297" s="15"/>
      <c r="B297" s="247"/>
      <c r="C297" s="248"/>
      <c r="D297" s="227" t="s">
        <v>143</v>
      </c>
      <c r="E297" s="249" t="s">
        <v>19</v>
      </c>
      <c r="F297" s="250" t="s">
        <v>148</v>
      </c>
      <c r="G297" s="248"/>
      <c r="H297" s="251">
        <v>29.5</v>
      </c>
      <c r="I297" s="252"/>
      <c r="J297" s="248"/>
      <c r="K297" s="248"/>
      <c r="L297" s="253"/>
      <c r="M297" s="254"/>
      <c r="N297" s="255"/>
      <c r="O297" s="255"/>
      <c r="P297" s="255"/>
      <c r="Q297" s="255"/>
      <c r="R297" s="255"/>
      <c r="S297" s="255"/>
      <c r="T297" s="256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57" t="s">
        <v>143</v>
      </c>
      <c r="AU297" s="257" t="s">
        <v>83</v>
      </c>
      <c r="AV297" s="15" t="s">
        <v>139</v>
      </c>
      <c r="AW297" s="15" t="s">
        <v>33</v>
      </c>
      <c r="AX297" s="15" t="s">
        <v>80</v>
      </c>
      <c r="AY297" s="257" t="s">
        <v>132</v>
      </c>
    </row>
    <row r="298" s="2" customFormat="1" ht="16.5" customHeight="1">
      <c r="A298" s="41"/>
      <c r="B298" s="42"/>
      <c r="C298" s="273" t="s">
        <v>692</v>
      </c>
      <c r="D298" s="273" t="s">
        <v>547</v>
      </c>
      <c r="E298" s="274" t="s">
        <v>716</v>
      </c>
      <c r="F298" s="275" t="s">
        <v>717</v>
      </c>
      <c r="G298" s="276" t="s">
        <v>200</v>
      </c>
      <c r="H298" s="277">
        <v>26.724</v>
      </c>
      <c r="I298" s="278"/>
      <c r="J298" s="279">
        <f>ROUND(I298*H298,2)</f>
        <v>0</v>
      </c>
      <c r="K298" s="275" t="s">
        <v>19</v>
      </c>
      <c r="L298" s="280"/>
      <c r="M298" s="281" t="s">
        <v>19</v>
      </c>
      <c r="N298" s="282" t="s">
        <v>43</v>
      </c>
      <c r="O298" s="87"/>
      <c r="P298" s="216">
        <f>O298*H298</f>
        <v>0</v>
      </c>
      <c r="Q298" s="216">
        <v>0.20000000000000001</v>
      </c>
      <c r="R298" s="216">
        <f>Q298*H298</f>
        <v>5.3448000000000002</v>
      </c>
      <c r="S298" s="216">
        <v>0</v>
      </c>
      <c r="T298" s="217">
        <f>S298*H298</f>
        <v>0</v>
      </c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R298" s="218" t="s">
        <v>197</v>
      </c>
      <c r="AT298" s="218" t="s">
        <v>547</v>
      </c>
      <c r="AU298" s="218" t="s">
        <v>83</v>
      </c>
      <c r="AY298" s="20" t="s">
        <v>132</v>
      </c>
      <c r="BE298" s="219">
        <f>IF(N298="základní",J298,0)</f>
        <v>0</v>
      </c>
      <c r="BF298" s="219">
        <f>IF(N298="snížená",J298,0)</f>
        <v>0</v>
      </c>
      <c r="BG298" s="219">
        <f>IF(N298="zákl. přenesená",J298,0)</f>
        <v>0</v>
      </c>
      <c r="BH298" s="219">
        <f>IF(N298="sníž. přenesená",J298,0)</f>
        <v>0</v>
      </c>
      <c r="BI298" s="219">
        <f>IF(N298="nulová",J298,0)</f>
        <v>0</v>
      </c>
      <c r="BJ298" s="20" t="s">
        <v>80</v>
      </c>
      <c r="BK298" s="219">
        <f>ROUND(I298*H298,2)</f>
        <v>0</v>
      </c>
      <c r="BL298" s="20" t="s">
        <v>139</v>
      </c>
      <c r="BM298" s="218" t="s">
        <v>718</v>
      </c>
    </row>
    <row r="299" s="14" customFormat="1">
      <c r="A299" s="14"/>
      <c r="B299" s="236"/>
      <c r="C299" s="237"/>
      <c r="D299" s="227" t="s">
        <v>143</v>
      </c>
      <c r="E299" s="238" t="s">
        <v>19</v>
      </c>
      <c r="F299" s="239" t="s">
        <v>719</v>
      </c>
      <c r="G299" s="237"/>
      <c r="H299" s="240">
        <v>26.199999999999999</v>
      </c>
      <c r="I299" s="241"/>
      <c r="J299" s="237"/>
      <c r="K299" s="237"/>
      <c r="L299" s="242"/>
      <c r="M299" s="243"/>
      <c r="N299" s="244"/>
      <c r="O299" s="244"/>
      <c r="P299" s="244"/>
      <c r="Q299" s="244"/>
      <c r="R299" s="244"/>
      <c r="S299" s="244"/>
      <c r="T299" s="245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46" t="s">
        <v>143</v>
      </c>
      <c r="AU299" s="246" t="s">
        <v>83</v>
      </c>
      <c r="AV299" s="14" t="s">
        <v>83</v>
      </c>
      <c r="AW299" s="14" t="s">
        <v>33</v>
      </c>
      <c r="AX299" s="14" t="s">
        <v>80</v>
      </c>
      <c r="AY299" s="246" t="s">
        <v>132</v>
      </c>
    </row>
    <row r="300" s="14" customFormat="1">
      <c r="A300" s="14"/>
      <c r="B300" s="236"/>
      <c r="C300" s="237"/>
      <c r="D300" s="227" t="s">
        <v>143</v>
      </c>
      <c r="E300" s="237"/>
      <c r="F300" s="239" t="s">
        <v>720</v>
      </c>
      <c r="G300" s="237"/>
      <c r="H300" s="240">
        <v>26.724</v>
      </c>
      <c r="I300" s="241"/>
      <c r="J300" s="237"/>
      <c r="K300" s="237"/>
      <c r="L300" s="242"/>
      <c r="M300" s="243"/>
      <c r="N300" s="244"/>
      <c r="O300" s="244"/>
      <c r="P300" s="244"/>
      <c r="Q300" s="244"/>
      <c r="R300" s="244"/>
      <c r="S300" s="244"/>
      <c r="T300" s="245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46" t="s">
        <v>143</v>
      </c>
      <c r="AU300" s="246" t="s">
        <v>83</v>
      </c>
      <c r="AV300" s="14" t="s">
        <v>83</v>
      </c>
      <c r="AW300" s="14" t="s">
        <v>4</v>
      </c>
      <c r="AX300" s="14" t="s">
        <v>80</v>
      </c>
      <c r="AY300" s="246" t="s">
        <v>132</v>
      </c>
    </row>
    <row r="301" s="2" customFormat="1" ht="16.5" customHeight="1">
      <c r="A301" s="41"/>
      <c r="B301" s="42"/>
      <c r="C301" s="273" t="s">
        <v>696</v>
      </c>
      <c r="D301" s="273" t="s">
        <v>547</v>
      </c>
      <c r="E301" s="274" t="s">
        <v>722</v>
      </c>
      <c r="F301" s="275" t="s">
        <v>723</v>
      </c>
      <c r="G301" s="276" t="s">
        <v>200</v>
      </c>
      <c r="H301" s="277">
        <v>3.0600000000000001</v>
      </c>
      <c r="I301" s="278"/>
      <c r="J301" s="279">
        <f>ROUND(I301*H301,2)</f>
        <v>0</v>
      </c>
      <c r="K301" s="275" t="s">
        <v>19</v>
      </c>
      <c r="L301" s="280"/>
      <c r="M301" s="281" t="s">
        <v>19</v>
      </c>
      <c r="N301" s="282" t="s">
        <v>43</v>
      </c>
      <c r="O301" s="87"/>
      <c r="P301" s="216">
        <f>O301*H301</f>
        <v>0</v>
      </c>
      <c r="Q301" s="216">
        <v>0.20000000000000001</v>
      </c>
      <c r="R301" s="216">
        <f>Q301*H301</f>
        <v>0.6120000000000001</v>
      </c>
      <c r="S301" s="216">
        <v>0</v>
      </c>
      <c r="T301" s="217">
        <f>S301*H301</f>
        <v>0</v>
      </c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R301" s="218" t="s">
        <v>197</v>
      </c>
      <c r="AT301" s="218" t="s">
        <v>547</v>
      </c>
      <c r="AU301" s="218" t="s">
        <v>83</v>
      </c>
      <c r="AY301" s="20" t="s">
        <v>132</v>
      </c>
      <c r="BE301" s="219">
        <f>IF(N301="základní",J301,0)</f>
        <v>0</v>
      </c>
      <c r="BF301" s="219">
        <f>IF(N301="snížená",J301,0)</f>
        <v>0</v>
      </c>
      <c r="BG301" s="219">
        <f>IF(N301="zákl. přenesená",J301,0)</f>
        <v>0</v>
      </c>
      <c r="BH301" s="219">
        <f>IF(N301="sníž. přenesená",J301,0)</f>
        <v>0</v>
      </c>
      <c r="BI301" s="219">
        <f>IF(N301="nulová",J301,0)</f>
        <v>0</v>
      </c>
      <c r="BJ301" s="20" t="s">
        <v>80</v>
      </c>
      <c r="BK301" s="219">
        <f>ROUND(I301*H301,2)</f>
        <v>0</v>
      </c>
      <c r="BL301" s="20" t="s">
        <v>139</v>
      </c>
      <c r="BM301" s="218" t="s">
        <v>724</v>
      </c>
    </row>
    <row r="302" s="14" customFormat="1">
      <c r="A302" s="14"/>
      <c r="B302" s="236"/>
      <c r="C302" s="237"/>
      <c r="D302" s="227" t="s">
        <v>143</v>
      </c>
      <c r="E302" s="238" t="s">
        <v>19</v>
      </c>
      <c r="F302" s="239" t="s">
        <v>725</v>
      </c>
      <c r="G302" s="237"/>
      <c r="H302" s="240">
        <v>3</v>
      </c>
      <c r="I302" s="241"/>
      <c r="J302" s="237"/>
      <c r="K302" s="237"/>
      <c r="L302" s="242"/>
      <c r="M302" s="243"/>
      <c r="N302" s="244"/>
      <c r="O302" s="244"/>
      <c r="P302" s="244"/>
      <c r="Q302" s="244"/>
      <c r="R302" s="244"/>
      <c r="S302" s="244"/>
      <c r="T302" s="245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6" t="s">
        <v>143</v>
      </c>
      <c r="AU302" s="246" t="s">
        <v>83</v>
      </c>
      <c r="AV302" s="14" t="s">
        <v>83</v>
      </c>
      <c r="AW302" s="14" t="s">
        <v>33</v>
      </c>
      <c r="AX302" s="14" t="s">
        <v>80</v>
      </c>
      <c r="AY302" s="246" t="s">
        <v>132</v>
      </c>
    </row>
    <row r="303" s="14" customFormat="1">
      <c r="A303" s="14"/>
      <c r="B303" s="236"/>
      <c r="C303" s="237"/>
      <c r="D303" s="227" t="s">
        <v>143</v>
      </c>
      <c r="E303" s="237"/>
      <c r="F303" s="239" t="s">
        <v>726</v>
      </c>
      <c r="G303" s="237"/>
      <c r="H303" s="240">
        <v>3.0600000000000001</v>
      </c>
      <c r="I303" s="241"/>
      <c r="J303" s="237"/>
      <c r="K303" s="237"/>
      <c r="L303" s="242"/>
      <c r="M303" s="243"/>
      <c r="N303" s="244"/>
      <c r="O303" s="244"/>
      <c r="P303" s="244"/>
      <c r="Q303" s="244"/>
      <c r="R303" s="244"/>
      <c r="S303" s="244"/>
      <c r="T303" s="245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46" t="s">
        <v>143</v>
      </c>
      <c r="AU303" s="246" t="s">
        <v>83</v>
      </c>
      <c r="AV303" s="14" t="s">
        <v>83</v>
      </c>
      <c r="AW303" s="14" t="s">
        <v>4</v>
      </c>
      <c r="AX303" s="14" t="s">
        <v>80</v>
      </c>
      <c r="AY303" s="246" t="s">
        <v>132</v>
      </c>
    </row>
    <row r="304" s="2" customFormat="1" ht="16.5" customHeight="1">
      <c r="A304" s="41"/>
      <c r="B304" s="42"/>
      <c r="C304" s="207" t="s">
        <v>701</v>
      </c>
      <c r="D304" s="207" t="s">
        <v>134</v>
      </c>
      <c r="E304" s="208" t="s">
        <v>728</v>
      </c>
      <c r="F304" s="209" t="s">
        <v>729</v>
      </c>
      <c r="G304" s="210" t="s">
        <v>469</v>
      </c>
      <c r="H304" s="211">
        <v>2.847</v>
      </c>
      <c r="I304" s="212"/>
      <c r="J304" s="213">
        <f>ROUND(I304*H304,2)</f>
        <v>0</v>
      </c>
      <c r="K304" s="209" t="s">
        <v>138</v>
      </c>
      <c r="L304" s="47"/>
      <c r="M304" s="214" t="s">
        <v>19</v>
      </c>
      <c r="N304" s="215" t="s">
        <v>43</v>
      </c>
      <c r="O304" s="87"/>
      <c r="P304" s="216">
        <f>O304*H304</f>
        <v>0</v>
      </c>
      <c r="Q304" s="216">
        <v>2.2563399999999998</v>
      </c>
      <c r="R304" s="216">
        <f>Q304*H304</f>
        <v>6.4237999799999992</v>
      </c>
      <c r="S304" s="216">
        <v>0</v>
      </c>
      <c r="T304" s="217">
        <f>S304*H304</f>
        <v>0</v>
      </c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R304" s="218" t="s">
        <v>139</v>
      </c>
      <c r="AT304" s="218" t="s">
        <v>134</v>
      </c>
      <c r="AU304" s="218" t="s">
        <v>83</v>
      </c>
      <c r="AY304" s="20" t="s">
        <v>132</v>
      </c>
      <c r="BE304" s="219">
        <f>IF(N304="základní",J304,0)</f>
        <v>0</v>
      </c>
      <c r="BF304" s="219">
        <f>IF(N304="snížená",J304,0)</f>
        <v>0</v>
      </c>
      <c r="BG304" s="219">
        <f>IF(N304="zákl. přenesená",J304,0)</f>
        <v>0</v>
      </c>
      <c r="BH304" s="219">
        <f>IF(N304="sníž. přenesená",J304,0)</f>
        <v>0</v>
      </c>
      <c r="BI304" s="219">
        <f>IF(N304="nulová",J304,0)</f>
        <v>0</v>
      </c>
      <c r="BJ304" s="20" t="s">
        <v>80</v>
      </c>
      <c r="BK304" s="219">
        <f>ROUND(I304*H304,2)</f>
        <v>0</v>
      </c>
      <c r="BL304" s="20" t="s">
        <v>139</v>
      </c>
      <c r="BM304" s="218" t="s">
        <v>868</v>
      </c>
    </row>
    <row r="305" s="2" customFormat="1">
      <c r="A305" s="41"/>
      <c r="B305" s="42"/>
      <c r="C305" s="43"/>
      <c r="D305" s="220" t="s">
        <v>141</v>
      </c>
      <c r="E305" s="43"/>
      <c r="F305" s="221" t="s">
        <v>731</v>
      </c>
      <c r="G305" s="43"/>
      <c r="H305" s="43"/>
      <c r="I305" s="222"/>
      <c r="J305" s="43"/>
      <c r="K305" s="43"/>
      <c r="L305" s="47"/>
      <c r="M305" s="223"/>
      <c r="N305" s="224"/>
      <c r="O305" s="87"/>
      <c r="P305" s="87"/>
      <c r="Q305" s="87"/>
      <c r="R305" s="87"/>
      <c r="S305" s="87"/>
      <c r="T305" s="88"/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T305" s="20" t="s">
        <v>141</v>
      </c>
      <c r="AU305" s="20" t="s">
        <v>83</v>
      </c>
    </row>
    <row r="306" s="13" customFormat="1">
      <c r="A306" s="13"/>
      <c r="B306" s="225"/>
      <c r="C306" s="226"/>
      <c r="D306" s="227" t="s">
        <v>143</v>
      </c>
      <c r="E306" s="228" t="s">
        <v>19</v>
      </c>
      <c r="F306" s="229" t="s">
        <v>732</v>
      </c>
      <c r="G306" s="226"/>
      <c r="H306" s="228" t="s">
        <v>19</v>
      </c>
      <c r="I306" s="230"/>
      <c r="J306" s="226"/>
      <c r="K306" s="226"/>
      <c r="L306" s="231"/>
      <c r="M306" s="232"/>
      <c r="N306" s="233"/>
      <c r="O306" s="233"/>
      <c r="P306" s="233"/>
      <c r="Q306" s="233"/>
      <c r="R306" s="233"/>
      <c r="S306" s="233"/>
      <c r="T306" s="234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5" t="s">
        <v>143</v>
      </c>
      <c r="AU306" s="235" t="s">
        <v>83</v>
      </c>
      <c r="AV306" s="13" t="s">
        <v>80</v>
      </c>
      <c r="AW306" s="13" t="s">
        <v>33</v>
      </c>
      <c r="AX306" s="13" t="s">
        <v>72</v>
      </c>
      <c r="AY306" s="235" t="s">
        <v>132</v>
      </c>
    </row>
    <row r="307" s="14" customFormat="1">
      <c r="A307" s="14"/>
      <c r="B307" s="236"/>
      <c r="C307" s="237"/>
      <c r="D307" s="227" t="s">
        <v>143</v>
      </c>
      <c r="E307" s="238" t="s">
        <v>19</v>
      </c>
      <c r="F307" s="239" t="s">
        <v>733</v>
      </c>
      <c r="G307" s="237"/>
      <c r="H307" s="240">
        <v>2.847</v>
      </c>
      <c r="I307" s="241"/>
      <c r="J307" s="237"/>
      <c r="K307" s="237"/>
      <c r="L307" s="242"/>
      <c r="M307" s="243"/>
      <c r="N307" s="244"/>
      <c r="O307" s="244"/>
      <c r="P307" s="244"/>
      <c r="Q307" s="244"/>
      <c r="R307" s="244"/>
      <c r="S307" s="244"/>
      <c r="T307" s="245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46" t="s">
        <v>143</v>
      </c>
      <c r="AU307" s="246" t="s">
        <v>83</v>
      </c>
      <c r="AV307" s="14" t="s">
        <v>83</v>
      </c>
      <c r="AW307" s="14" t="s">
        <v>33</v>
      </c>
      <c r="AX307" s="14" t="s">
        <v>80</v>
      </c>
      <c r="AY307" s="246" t="s">
        <v>132</v>
      </c>
    </row>
    <row r="308" s="2" customFormat="1" ht="24.15" customHeight="1">
      <c r="A308" s="41"/>
      <c r="B308" s="42"/>
      <c r="C308" s="207" t="s">
        <v>704</v>
      </c>
      <c r="D308" s="207" t="s">
        <v>134</v>
      </c>
      <c r="E308" s="208" t="s">
        <v>325</v>
      </c>
      <c r="F308" s="209" t="s">
        <v>326</v>
      </c>
      <c r="G308" s="210" t="s">
        <v>200</v>
      </c>
      <c r="H308" s="211">
        <v>67.5</v>
      </c>
      <c r="I308" s="212"/>
      <c r="J308" s="213">
        <f>ROUND(I308*H308,2)</f>
        <v>0</v>
      </c>
      <c r="K308" s="209" t="s">
        <v>138</v>
      </c>
      <c r="L308" s="47"/>
      <c r="M308" s="214" t="s">
        <v>19</v>
      </c>
      <c r="N308" s="215" t="s">
        <v>43</v>
      </c>
      <c r="O308" s="87"/>
      <c r="P308" s="216">
        <f>O308*H308</f>
        <v>0</v>
      </c>
      <c r="Q308" s="216">
        <v>0</v>
      </c>
      <c r="R308" s="216">
        <f>Q308*H308</f>
        <v>0</v>
      </c>
      <c r="S308" s="216">
        <v>0</v>
      </c>
      <c r="T308" s="217">
        <f>S308*H308</f>
        <v>0</v>
      </c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R308" s="218" t="s">
        <v>139</v>
      </c>
      <c r="AT308" s="218" t="s">
        <v>134</v>
      </c>
      <c r="AU308" s="218" t="s">
        <v>83</v>
      </c>
      <c r="AY308" s="20" t="s">
        <v>132</v>
      </c>
      <c r="BE308" s="219">
        <f>IF(N308="základní",J308,0)</f>
        <v>0</v>
      </c>
      <c r="BF308" s="219">
        <f>IF(N308="snížená",J308,0)</f>
        <v>0</v>
      </c>
      <c r="BG308" s="219">
        <f>IF(N308="zákl. přenesená",J308,0)</f>
        <v>0</v>
      </c>
      <c r="BH308" s="219">
        <f>IF(N308="sníž. přenesená",J308,0)</f>
        <v>0</v>
      </c>
      <c r="BI308" s="219">
        <f>IF(N308="nulová",J308,0)</f>
        <v>0</v>
      </c>
      <c r="BJ308" s="20" t="s">
        <v>80</v>
      </c>
      <c r="BK308" s="219">
        <f>ROUND(I308*H308,2)</f>
        <v>0</v>
      </c>
      <c r="BL308" s="20" t="s">
        <v>139</v>
      </c>
      <c r="BM308" s="218" t="s">
        <v>327</v>
      </c>
    </row>
    <row r="309" s="2" customFormat="1">
      <c r="A309" s="41"/>
      <c r="B309" s="42"/>
      <c r="C309" s="43"/>
      <c r="D309" s="220" t="s">
        <v>141</v>
      </c>
      <c r="E309" s="43"/>
      <c r="F309" s="221" t="s">
        <v>328</v>
      </c>
      <c r="G309" s="43"/>
      <c r="H309" s="43"/>
      <c r="I309" s="222"/>
      <c r="J309" s="43"/>
      <c r="K309" s="43"/>
      <c r="L309" s="47"/>
      <c r="M309" s="223"/>
      <c r="N309" s="224"/>
      <c r="O309" s="87"/>
      <c r="P309" s="87"/>
      <c r="Q309" s="87"/>
      <c r="R309" s="87"/>
      <c r="S309" s="87"/>
      <c r="T309" s="88"/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T309" s="20" t="s">
        <v>141</v>
      </c>
      <c r="AU309" s="20" t="s">
        <v>83</v>
      </c>
    </row>
    <row r="310" s="14" customFormat="1">
      <c r="A310" s="14"/>
      <c r="B310" s="236"/>
      <c r="C310" s="237"/>
      <c r="D310" s="227" t="s">
        <v>143</v>
      </c>
      <c r="E310" s="238" t="s">
        <v>19</v>
      </c>
      <c r="F310" s="239" t="s">
        <v>869</v>
      </c>
      <c r="G310" s="237"/>
      <c r="H310" s="240">
        <v>6</v>
      </c>
      <c r="I310" s="241"/>
      <c r="J310" s="237"/>
      <c r="K310" s="237"/>
      <c r="L310" s="242"/>
      <c r="M310" s="243"/>
      <c r="N310" s="244"/>
      <c r="O310" s="244"/>
      <c r="P310" s="244"/>
      <c r="Q310" s="244"/>
      <c r="R310" s="244"/>
      <c r="S310" s="244"/>
      <c r="T310" s="245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46" t="s">
        <v>143</v>
      </c>
      <c r="AU310" s="246" t="s">
        <v>83</v>
      </c>
      <c r="AV310" s="14" t="s">
        <v>83</v>
      </c>
      <c r="AW310" s="14" t="s">
        <v>33</v>
      </c>
      <c r="AX310" s="14" t="s">
        <v>72</v>
      </c>
      <c r="AY310" s="246" t="s">
        <v>132</v>
      </c>
    </row>
    <row r="311" s="14" customFormat="1">
      <c r="A311" s="14"/>
      <c r="B311" s="236"/>
      <c r="C311" s="237"/>
      <c r="D311" s="227" t="s">
        <v>143</v>
      </c>
      <c r="E311" s="238" t="s">
        <v>19</v>
      </c>
      <c r="F311" s="239" t="s">
        <v>870</v>
      </c>
      <c r="G311" s="237"/>
      <c r="H311" s="240">
        <v>6</v>
      </c>
      <c r="I311" s="241"/>
      <c r="J311" s="237"/>
      <c r="K311" s="237"/>
      <c r="L311" s="242"/>
      <c r="M311" s="243"/>
      <c r="N311" s="244"/>
      <c r="O311" s="244"/>
      <c r="P311" s="244"/>
      <c r="Q311" s="244"/>
      <c r="R311" s="244"/>
      <c r="S311" s="244"/>
      <c r="T311" s="245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6" t="s">
        <v>143</v>
      </c>
      <c r="AU311" s="246" t="s">
        <v>83</v>
      </c>
      <c r="AV311" s="14" t="s">
        <v>83</v>
      </c>
      <c r="AW311" s="14" t="s">
        <v>33</v>
      </c>
      <c r="AX311" s="14" t="s">
        <v>72</v>
      </c>
      <c r="AY311" s="246" t="s">
        <v>132</v>
      </c>
    </row>
    <row r="312" s="14" customFormat="1">
      <c r="A312" s="14"/>
      <c r="B312" s="236"/>
      <c r="C312" s="237"/>
      <c r="D312" s="227" t="s">
        <v>143</v>
      </c>
      <c r="E312" s="238" t="s">
        <v>19</v>
      </c>
      <c r="F312" s="239" t="s">
        <v>871</v>
      </c>
      <c r="G312" s="237"/>
      <c r="H312" s="240">
        <v>55.5</v>
      </c>
      <c r="I312" s="241"/>
      <c r="J312" s="237"/>
      <c r="K312" s="237"/>
      <c r="L312" s="242"/>
      <c r="M312" s="243"/>
      <c r="N312" s="244"/>
      <c r="O312" s="244"/>
      <c r="P312" s="244"/>
      <c r="Q312" s="244"/>
      <c r="R312" s="244"/>
      <c r="S312" s="244"/>
      <c r="T312" s="245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46" t="s">
        <v>143</v>
      </c>
      <c r="AU312" s="246" t="s">
        <v>83</v>
      </c>
      <c r="AV312" s="14" t="s">
        <v>83</v>
      </c>
      <c r="AW312" s="14" t="s">
        <v>33</v>
      </c>
      <c r="AX312" s="14" t="s">
        <v>72</v>
      </c>
      <c r="AY312" s="246" t="s">
        <v>132</v>
      </c>
    </row>
    <row r="313" s="15" customFormat="1">
      <c r="A313" s="15"/>
      <c r="B313" s="247"/>
      <c r="C313" s="248"/>
      <c r="D313" s="227" t="s">
        <v>143</v>
      </c>
      <c r="E313" s="249" t="s">
        <v>19</v>
      </c>
      <c r="F313" s="250" t="s">
        <v>148</v>
      </c>
      <c r="G313" s="248"/>
      <c r="H313" s="251">
        <v>67.5</v>
      </c>
      <c r="I313" s="252"/>
      <c r="J313" s="248"/>
      <c r="K313" s="248"/>
      <c r="L313" s="253"/>
      <c r="M313" s="254"/>
      <c r="N313" s="255"/>
      <c r="O313" s="255"/>
      <c r="P313" s="255"/>
      <c r="Q313" s="255"/>
      <c r="R313" s="255"/>
      <c r="S313" s="255"/>
      <c r="T313" s="256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57" t="s">
        <v>143</v>
      </c>
      <c r="AU313" s="257" t="s">
        <v>83</v>
      </c>
      <c r="AV313" s="15" t="s">
        <v>139</v>
      </c>
      <c r="AW313" s="15" t="s">
        <v>33</v>
      </c>
      <c r="AX313" s="15" t="s">
        <v>80</v>
      </c>
      <c r="AY313" s="257" t="s">
        <v>132</v>
      </c>
    </row>
    <row r="314" s="2" customFormat="1" ht="33" customHeight="1">
      <c r="A314" s="41"/>
      <c r="B314" s="42"/>
      <c r="C314" s="207" t="s">
        <v>706</v>
      </c>
      <c r="D314" s="207" t="s">
        <v>134</v>
      </c>
      <c r="E314" s="208" t="s">
        <v>340</v>
      </c>
      <c r="F314" s="209" t="s">
        <v>341</v>
      </c>
      <c r="G314" s="210" t="s">
        <v>200</v>
      </c>
      <c r="H314" s="211">
        <v>12</v>
      </c>
      <c r="I314" s="212"/>
      <c r="J314" s="213">
        <f>ROUND(I314*H314,2)</f>
        <v>0</v>
      </c>
      <c r="K314" s="209" t="s">
        <v>138</v>
      </c>
      <c r="L314" s="47"/>
      <c r="M314" s="214" t="s">
        <v>19</v>
      </c>
      <c r="N314" s="215" t="s">
        <v>43</v>
      </c>
      <c r="O314" s="87"/>
      <c r="P314" s="216">
        <f>O314*H314</f>
        <v>0</v>
      </c>
      <c r="Q314" s="216">
        <v>0.00060999999999999997</v>
      </c>
      <c r="R314" s="216">
        <f>Q314*H314</f>
        <v>0.0073200000000000001</v>
      </c>
      <c r="S314" s="216">
        <v>0</v>
      </c>
      <c r="T314" s="217">
        <f>S314*H314</f>
        <v>0</v>
      </c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R314" s="218" t="s">
        <v>139</v>
      </c>
      <c r="AT314" s="218" t="s">
        <v>134</v>
      </c>
      <c r="AU314" s="218" t="s">
        <v>83</v>
      </c>
      <c r="AY314" s="20" t="s">
        <v>132</v>
      </c>
      <c r="BE314" s="219">
        <f>IF(N314="základní",J314,0)</f>
        <v>0</v>
      </c>
      <c r="BF314" s="219">
        <f>IF(N314="snížená",J314,0)</f>
        <v>0</v>
      </c>
      <c r="BG314" s="219">
        <f>IF(N314="zákl. přenesená",J314,0)</f>
        <v>0</v>
      </c>
      <c r="BH314" s="219">
        <f>IF(N314="sníž. přenesená",J314,0)</f>
        <v>0</v>
      </c>
      <c r="BI314" s="219">
        <f>IF(N314="nulová",J314,0)</f>
        <v>0</v>
      </c>
      <c r="BJ314" s="20" t="s">
        <v>80</v>
      </c>
      <c r="BK314" s="219">
        <f>ROUND(I314*H314,2)</f>
        <v>0</v>
      </c>
      <c r="BL314" s="20" t="s">
        <v>139</v>
      </c>
      <c r="BM314" s="218" t="s">
        <v>342</v>
      </c>
    </row>
    <row r="315" s="2" customFormat="1">
      <c r="A315" s="41"/>
      <c r="B315" s="42"/>
      <c r="C315" s="43"/>
      <c r="D315" s="220" t="s">
        <v>141</v>
      </c>
      <c r="E315" s="43"/>
      <c r="F315" s="221" t="s">
        <v>343</v>
      </c>
      <c r="G315" s="43"/>
      <c r="H315" s="43"/>
      <c r="I315" s="222"/>
      <c r="J315" s="43"/>
      <c r="K315" s="43"/>
      <c r="L315" s="47"/>
      <c r="M315" s="223"/>
      <c r="N315" s="224"/>
      <c r="O315" s="87"/>
      <c r="P315" s="87"/>
      <c r="Q315" s="87"/>
      <c r="R315" s="87"/>
      <c r="S315" s="87"/>
      <c r="T315" s="88"/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41"/>
      <c r="AT315" s="20" t="s">
        <v>141</v>
      </c>
      <c r="AU315" s="20" t="s">
        <v>83</v>
      </c>
    </row>
    <row r="316" s="14" customFormat="1">
      <c r="A316" s="14"/>
      <c r="B316" s="236"/>
      <c r="C316" s="237"/>
      <c r="D316" s="227" t="s">
        <v>143</v>
      </c>
      <c r="E316" s="238" t="s">
        <v>19</v>
      </c>
      <c r="F316" s="239" t="s">
        <v>869</v>
      </c>
      <c r="G316" s="237"/>
      <c r="H316" s="240">
        <v>6</v>
      </c>
      <c r="I316" s="241"/>
      <c r="J316" s="237"/>
      <c r="K316" s="237"/>
      <c r="L316" s="242"/>
      <c r="M316" s="243"/>
      <c r="N316" s="244"/>
      <c r="O316" s="244"/>
      <c r="P316" s="244"/>
      <c r="Q316" s="244"/>
      <c r="R316" s="244"/>
      <c r="S316" s="244"/>
      <c r="T316" s="245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46" t="s">
        <v>143</v>
      </c>
      <c r="AU316" s="246" t="s">
        <v>83</v>
      </c>
      <c r="AV316" s="14" t="s">
        <v>83</v>
      </c>
      <c r="AW316" s="14" t="s">
        <v>33</v>
      </c>
      <c r="AX316" s="14" t="s">
        <v>72</v>
      </c>
      <c r="AY316" s="246" t="s">
        <v>132</v>
      </c>
    </row>
    <row r="317" s="14" customFormat="1">
      <c r="A317" s="14"/>
      <c r="B317" s="236"/>
      <c r="C317" s="237"/>
      <c r="D317" s="227" t="s">
        <v>143</v>
      </c>
      <c r="E317" s="238" t="s">
        <v>19</v>
      </c>
      <c r="F317" s="239" t="s">
        <v>870</v>
      </c>
      <c r="G317" s="237"/>
      <c r="H317" s="240">
        <v>6</v>
      </c>
      <c r="I317" s="241"/>
      <c r="J317" s="237"/>
      <c r="K317" s="237"/>
      <c r="L317" s="242"/>
      <c r="M317" s="243"/>
      <c r="N317" s="244"/>
      <c r="O317" s="244"/>
      <c r="P317" s="244"/>
      <c r="Q317" s="244"/>
      <c r="R317" s="244"/>
      <c r="S317" s="244"/>
      <c r="T317" s="245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46" t="s">
        <v>143</v>
      </c>
      <c r="AU317" s="246" t="s">
        <v>83</v>
      </c>
      <c r="AV317" s="14" t="s">
        <v>83</v>
      </c>
      <c r="AW317" s="14" t="s">
        <v>33</v>
      </c>
      <c r="AX317" s="14" t="s">
        <v>72</v>
      </c>
      <c r="AY317" s="246" t="s">
        <v>132</v>
      </c>
    </row>
    <row r="318" s="15" customFormat="1">
      <c r="A318" s="15"/>
      <c r="B318" s="247"/>
      <c r="C318" s="248"/>
      <c r="D318" s="227" t="s">
        <v>143</v>
      </c>
      <c r="E318" s="249" t="s">
        <v>19</v>
      </c>
      <c r="F318" s="250" t="s">
        <v>148</v>
      </c>
      <c r="G318" s="248"/>
      <c r="H318" s="251">
        <v>12</v>
      </c>
      <c r="I318" s="252"/>
      <c r="J318" s="248"/>
      <c r="K318" s="248"/>
      <c r="L318" s="253"/>
      <c r="M318" s="254"/>
      <c r="N318" s="255"/>
      <c r="O318" s="255"/>
      <c r="P318" s="255"/>
      <c r="Q318" s="255"/>
      <c r="R318" s="255"/>
      <c r="S318" s="255"/>
      <c r="T318" s="256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57" t="s">
        <v>143</v>
      </c>
      <c r="AU318" s="257" t="s">
        <v>83</v>
      </c>
      <c r="AV318" s="15" t="s">
        <v>139</v>
      </c>
      <c r="AW318" s="15" t="s">
        <v>33</v>
      </c>
      <c r="AX318" s="15" t="s">
        <v>80</v>
      </c>
      <c r="AY318" s="257" t="s">
        <v>132</v>
      </c>
    </row>
    <row r="319" s="2" customFormat="1" ht="16.5" customHeight="1">
      <c r="A319" s="41"/>
      <c r="B319" s="42"/>
      <c r="C319" s="207" t="s">
        <v>707</v>
      </c>
      <c r="D319" s="207" t="s">
        <v>134</v>
      </c>
      <c r="E319" s="208" t="s">
        <v>350</v>
      </c>
      <c r="F319" s="209" t="s">
        <v>351</v>
      </c>
      <c r="G319" s="210" t="s">
        <v>200</v>
      </c>
      <c r="H319" s="211">
        <v>67.5</v>
      </c>
      <c r="I319" s="212"/>
      <c r="J319" s="213">
        <f>ROUND(I319*H319,2)</f>
        <v>0</v>
      </c>
      <c r="K319" s="209" t="s">
        <v>138</v>
      </c>
      <c r="L319" s="47"/>
      <c r="M319" s="214" t="s">
        <v>19</v>
      </c>
      <c r="N319" s="215" t="s">
        <v>43</v>
      </c>
      <c r="O319" s="87"/>
      <c r="P319" s="216">
        <f>O319*H319</f>
        <v>0</v>
      </c>
      <c r="Q319" s="216">
        <v>0</v>
      </c>
      <c r="R319" s="216">
        <f>Q319*H319</f>
        <v>0</v>
      </c>
      <c r="S319" s="216">
        <v>0</v>
      </c>
      <c r="T319" s="217">
        <f>S319*H319</f>
        <v>0</v>
      </c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R319" s="218" t="s">
        <v>139</v>
      </c>
      <c r="AT319" s="218" t="s">
        <v>134</v>
      </c>
      <c r="AU319" s="218" t="s">
        <v>83</v>
      </c>
      <c r="AY319" s="20" t="s">
        <v>132</v>
      </c>
      <c r="BE319" s="219">
        <f>IF(N319="základní",J319,0)</f>
        <v>0</v>
      </c>
      <c r="BF319" s="219">
        <f>IF(N319="snížená",J319,0)</f>
        <v>0</v>
      </c>
      <c r="BG319" s="219">
        <f>IF(N319="zákl. přenesená",J319,0)</f>
        <v>0</v>
      </c>
      <c r="BH319" s="219">
        <f>IF(N319="sníž. přenesená",J319,0)</f>
        <v>0</v>
      </c>
      <c r="BI319" s="219">
        <f>IF(N319="nulová",J319,0)</f>
        <v>0</v>
      </c>
      <c r="BJ319" s="20" t="s">
        <v>80</v>
      </c>
      <c r="BK319" s="219">
        <f>ROUND(I319*H319,2)</f>
        <v>0</v>
      </c>
      <c r="BL319" s="20" t="s">
        <v>139</v>
      </c>
      <c r="BM319" s="218" t="s">
        <v>352</v>
      </c>
    </row>
    <row r="320" s="2" customFormat="1">
      <c r="A320" s="41"/>
      <c r="B320" s="42"/>
      <c r="C320" s="43"/>
      <c r="D320" s="220" t="s">
        <v>141</v>
      </c>
      <c r="E320" s="43"/>
      <c r="F320" s="221" t="s">
        <v>353</v>
      </c>
      <c r="G320" s="43"/>
      <c r="H320" s="43"/>
      <c r="I320" s="222"/>
      <c r="J320" s="43"/>
      <c r="K320" s="43"/>
      <c r="L320" s="47"/>
      <c r="M320" s="223"/>
      <c r="N320" s="224"/>
      <c r="O320" s="87"/>
      <c r="P320" s="87"/>
      <c r="Q320" s="87"/>
      <c r="R320" s="87"/>
      <c r="S320" s="87"/>
      <c r="T320" s="88"/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T320" s="20" t="s">
        <v>141</v>
      </c>
      <c r="AU320" s="20" t="s">
        <v>83</v>
      </c>
    </row>
    <row r="321" s="14" customFormat="1">
      <c r="A321" s="14"/>
      <c r="B321" s="236"/>
      <c r="C321" s="237"/>
      <c r="D321" s="227" t="s">
        <v>143</v>
      </c>
      <c r="E321" s="238" t="s">
        <v>19</v>
      </c>
      <c r="F321" s="239" t="s">
        <v>869</v>
      </c>
      <c r="G321" s="237"/>
      <c r="H321" s="240">
        <v>6</v>
      </c>
      <c r="I321" s="241"/>
      <c r="J321" s="237"/>
      <c r="K321" s="237"/>
      <c r="L321" s="242"/>
      <c r="M321" s="243"/>
      <c r="N321" s="244"/>
      <c r="O321" s="244"/>
      <c r="P321" s="244"/>
      <c r="Q321" s="244"/>
      <c r="R321" s="244"/>
      <c r="S321" s="244"/>
      <c r="T321" s="245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46" t="s">
        <v>143</v>
      </c>
      <c r="AU321" s="246" t="s">
        <v>83</v>
      </c>
      <c r="AV321" s="14" t="s">
        <v>83</v>
      </c>
      <c r="AW321" s="14" t="s">
        <v>33</v>
      </c>
      <c r="AX321" s="14" t="s">
        <v>72</v>
      </c>
      <c r="AY321" s="246" t="s">
        <v>132</v>
      </c>
    </row>
    <row r="322" s="14" customFormat="1">
      <c r="A322" s="14"/>
      <c r="B322" s="236"/>
      <c r="C322" s="237"/>
      <c r="D322" s="227" t="s">
        <v>143</v>
      </c>
      <c r="E322" s="238" t="s">
        <v>19</v>
      </c>
      <c r="F322" s="239" t="s">
        <v>870</v>
      </c>
      <c r="G322" s="237"/>
      <c r="H322" s="240">
        <v>6</v>
      </c>
      <c r="I322" s="241"/>
      <c r="J322" s="237"/>
      <c r="K322" s="237"/>
      <c r="L322" s="242"/>
      <c r="M322" s="243"/>
      <c r="N322" s="244"/>
      <c r="O322" s="244"/>
      <c r="P322" s="244"/>
      <c r="Q322" s="244"/>
      <c r="R322" s="244"/>
      <c r="S322" s="244"/>
      <c r="T322" s="245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46" t="s">
        <v>143</v>
      </c>
      <c r="AU322" s="246" t="s">
        <v>83</v>
      </c>
      <c r="AV322" s="14" t="s">
        <v>83</v>
      </c>
      <c r="AW322" s="14" t="s">
        <v>33</v>
      </c>
      <c r="AX322" s="14" t="s">
        <v>72</v>
      </c>
      <c r="AY322" s="246" t="s">
        <v>132</v>
      </c>
    </row>
    <row r="323" s="14" customFormat="1">
      <c r="A323" s="14"/>
      <c r="B323" s="236"/>
      <c r="C323" s="237"/>
      <c r="D323" s="227" t="s">
        <v>143</v>
      </c>
      <c r="E323" s="238" t="s">
        <v>19</v>
      </c>
      <c r="F323" s="239" t="s">
        <v>871</v>
      </c>
      <c r="G323" s="237"/>
      <c r="H323" s="240">
        <v>55.5</v>
      </c>
      <c r="I323" s="241"/>
      <c r="J323" s="237"/>
      <c r="K323" s="237"/>
      <c r="L323" s="242"/>
      <c r="M323" s="243"/>
      <c r="N323" s="244"/>
      <c r="O323" s="244"/>
      <c r="P323" s="244"/>
      <c r="Q323" s="244"/>
      <c r="R323" s="244"/>
      <c r="S323" s="244"/>
      <c r="T323" s="245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46" t="s">
        <v>143</v>
      </c>
      <c r="AU323" s="246" t="s">
        <v>83</v>
      </c>
      <c r="AV323" s="14" t="s">
        <v>83</v>
      </c>
      <c r="AW323" s="14" t="s">
        <v>33</v>
      </c>
      <c r="AX323" s="14" t="s">
        <v>72</v>
      </c>
      <c r="AY323" s="246" t="s">
        <v>132</v>
      </c>
    </row>
    <row r="324" s="15" customFormat="1">
      <c r="A324" s="15"/>
      <c r="B324" s="247"/>
      <c r="C324" s="248"/>
      <c r="D324" s="227" t="s">
        <v>143</v>
      </c>
      <c r="E324" s="249" t="s">
        <v>19</v>
      </c>
      <c r="F324" s="250" t="s">
        <v>148</v>
      </c>
      <c r="G324" s="248"/>
      <c r="H324" s="251">
        <v>67.5</v>
      </c>
      <c r="I324" s="252"/>
      <c r="J324" s="248"/>
      <c r="K324" s="248"/>
      <c r="L324" s="253"/>
      <c r="M324" s="254"/>
      <c r="N324" s="255"/>
      <c r="O324" s="255"/>
      <c r="P324" s="255"/>
      <c r="Q324" s="255"/>
      <c r="R324" s="255"/>
      <c r="S324" s="255"/>
      <c r="T324" s="256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57" t="s">
        <v>143</v>
      </c>
      <c r="AU324" s="257" t="s">
        <v>83</v>
      </c>
      <c r="AV324" s="15" t="s">
        <v>139</v>
      </c>
      <c r="AW324" s="15" t="s">
        <v>33</v>
      </c>
      <c r="AX324" s="15" t="s">
        <v>80</v>
      </c>
      <c r="AY324" s="257" t="s">
        <v>132</v>
      </c>
    </row>
    <row r="325" s="2" customFormat="1" ht="21.75" customHeight="1">
      <c r="A325" s="41"/>
      <c r="B325" s="42"/>
      <c r="C325" s="207" t="s">
        <v>708</v>
      </c>
      <c r="D325" s="207" t="s">
        <v>134</v>
      </c>
      <c r="E325" s="208" t="s">
        <v>355</v>
      </c>
      <c r="F325" s="209" t="s">
        <v>356</v>
      </c>
      <c r="G325" s="210" t="s">
        <v>137</v>
      </c>
      <c r="H325" s="211">
        <v>175</v>
      </c>
      <c r="I325" s="212"/>
      <c r="J325" s="213">
        <f>ROUND(I325*H325,2)</f>
        <v>0</v>
      </c>
      <c r="K325" s="209" t="s">
        <v>138</v>
      </c>
      <c r="L325" s="47"/>
      <c r="M325" s="214" t="s">
        <v>19</v>
      </c>
      <c r="N325" s="215" t="s">
        <v>43</v>
      </c>
      <c r="O325" s="87"/>
      <c r="P325" s="216">
        <f>O325*H325</f>
        <v>0</v>
      </c>
      <c r="Q325" s="216">
        <v>0</v>
      </c>
      <c r="R325" s="216">
        <f>Q325*H325</f>
        <v>0</v>
      </c>
      <c r="S325" s="216">
        <v>0.01</v>
      </c>
      <c r="T325" s="217">
        <f>S325*H325</f>
        <v>1.75</v>
      </c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41"/>
      <c r="AR325" s="218" t="s">
        <v>139</v>
      </c>
      <c r="AT325" s="218" t="s">
        <v>134</v>
      </c>
      <c r="AU325" s="218" t="s">
        <v>83</v>
      </c>
      <c r="AY325" s="20" t="s">
        <v>132</v>
      </c>
      <c r="BE325" s="219">
        <f>IF(N325="základní",J325,0)</f>
        <v>0</v>
      </c>
      <c r="BF325" s="219">
        <f>IF(N325="snížená",J325,0)</f>
        <v>0</v>
      </c>
      <c r="BG325" s="219">
        <f>IF(N325="zákl. přenesená",J325,0)</f>
        <v>0</v>
      </c>
      <c r="BH325" s="219">
        <f>IF(N325="sníž. přenesená",J325,0)</f>
        <v>0</v>
      </c>
      <c r="BI325" s="219">
        <f>IF(N325="nulová",J325,0)</f>
        <v>0</v>
      </c>
      <c r="BJ325" s="20" t="s">
        <v>80</v>
      </c>
      <c r="BK325" s="219">
        <f>ROUND(I325*H325,2)</f>
        <v>0</v>
      </c>
      <c r="BL325" s="20" t="s">
        <v>139</v>
      </c>
      <c r="BM325" s="218" t="s">
        <v>357</v>
      </c>
    </row>
    <row r="326" s="2" customFormat="1">
      <c r="A326" s="41"/>
      <c r="B326" s="42"/>
      <c r="C326" s="43"/>
      <c r="D326" s="220" t="s">
        <v>141</v>
      </c>
      <c r="E326" s="43"/>
      <c r="F326" s="221" t="s">
        <v>358</v>
      </c>
      <c r="G326" s="43"/>
      <c r="H326" s="43"/>
      <c r="I326" s="222"/>
      <c r="J326" s="43"/>
      <c r="K326" s="43"/>
      <c r="L326" s="47"/>
      <c r="M326" s="223"/>
      <c r="N326" s="224"/>
      <c r="O326" s="87"/>
      <c r="P326" s="87"/>
      <c r="Q326" s="87"/>
      <c r="R326" s="87"/>
      <c r="S326" s="87"/>
      <c r="T326" s="88"/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T326" s="20" t="s">
        <v>141</v>
      </c>
      <c r="AU326" s="20" t="s">
        <v>83</v>
      </c>
    </row>
    <row r="327" s="13" customFormat="1">
      <c r="A327" s="13"/>
      <c r="B327" s="225"/>
      <c r="C327" s="226"/>
      <c r="D327" s="227" t="s">
        <v>143</v>
      </c>
      <c r="E327" s="228" t="s">
        <v>19</v>
      </c>
      <c r="F327" s="229" t="s">
        <v>155</v>
      </c>
      <c r="G327" s="226"/>
      <c r="H327" s="228" t="s">
        <v>19</v>
      </c>
      <c r="I327" s="230"/>
      <c r="J327" s="226"/>
      <c r="K327" s="226"/>
      <c r="L327" s="231"/>
      <c r="M327" s="232"/>
      <c r="N327" s="233"/>
      <c r="O327" s="233"/>
      <c r="P327" s="233"/>
      <c r="Q327" s="233"/>
      <c r="R327" s="233"/>
      <c r="S327" s="233"/>
      <c r="T327" s="234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5" t="s">
        <v>143</v>
      </c>
      <c r="AU327" s="235" t="s">
        <v>83</v>
      </c>
      <c r="AV327" s="13" t="s">
        <v>80</v>
      </c>
      <c r="AW327" s="13" t="s">
        <v>33</v>
      </c>
      <c r="AX327" s="13" t="s">
        <v>72</v>
      </c>
      <c r="AY327" s="235" t="s">
        <v>132</v>
      </c>
    </row>
    <row r="328" s="14" customFormat="1">
      <c r="A328" s="14"/>
      <c r="B328" s="236"/>
      <c r="C328" s="237"/>
      <c r="D328" s="227" t="s">
        <v>143</v>
      </c>
      <c r="E328" s="238" t="s">
        <v>19</v>
      </c>
      <c r="F328" s="239" t="s">
        <v>872</v>
      </c>
      <c r="G328" s="237"/>
      <c r="H328" s="240">
        <v>175</v>
      </c>
      <c r="I328" s="241"/>
      <c r="J328" s="237"/>
      <c r="K328" s="237"/>
      <c r="L328" s="242"/>
      <c r="M328" s="243"/>
      <c r="N328" s="244"/>
      <c r="O328" s="244"/>
      <c r="P328" s="244"/>
      <c r="Q328" s="244"/>
      <c r="R328" s="244"/>
      <c r="S328" s="244"/>
      <c r="T328" s="245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46" t="s">
        <v>143</v>
      </c>
      <c r="AU328" s="246" t="s">
        <v>83</v>
      </c>
      <c r="AV328" s="14" t="s">
        <v>83</v>
      </c>
      <c r="AW328" s="14" t="s">
        <v>33</v>
      </c>
      <c r="AX328" s="14" t="s">
        <v>80</v>
      </c>
      <c r="AY328" s="246" t="s">
        <v>132</v>
      </c>
    </row>
    <row r="329" s="2" customFormat="1" ht="33" customHeight="1">
      <c r="A329" s="41"/>
      <c r="B329" s="42"/>
      <c r="C329" s="207" t="s">
        <v>715</v>
      </c>
      <c r="D329" s="207" t="s">
        <v>134</v>
      </c>
      <c r="E329" s="208" t="s">
        <v>360</v>
      </c>
      <c r="F329" s="209" t="s">
        <v>361</v>
      </c>
      <c r="G329" s="210" t="s">
        <v>137</v>
      </c>
      <c r="H329" s="211">
        <v>175</v>
      </c>
      <c r="I329" s="212"/>
      <c r="J329" s="213">
        <f>ROUND(I329*H329,2)</f>
        <v>0</v>
      </c>
      <c r="K329" s="209" t="s">
        <v>138</v>
      </c>
      <c r="L329" s="47"/>
      <c r="M329" s="214" t="s">
        <v>19</v>
      </c>
      <c r="N329" s="215" t="s">
        <v>43</v>
      </c>
      <c r="O329" s="87"/>
      <c r="P329" s="216">
        <f>O329*H329</f>
        <v>0</v>
      </c>
      <c r="Q329" s="216">
        <v>0</v>
      </c>
      <c r="R329" s="216">
        <f>Q329*H329</f>
        <v>0</v>
      </c>
      <c r="S329" s="216">
        <v>0.02</v>
      </c>
      <c r="T329" s="217">
        <f>S329*H329</f>
        <v>3.5</v>
      </c>
      <c r="U329" s="41"/>
      <c r="V329" s="41"/>
      <c r="W329" s="41"/>
      <c r="X329" s="41"/>
      <c r="Y329" s="41"/>
      <c r="Z329" s="41"/>
      <c r="AA329" s="41"/>
      <c r="AB329" s="41"/>
      <c r="AC329" s="41"/>
      <c r="AD329" s="41"/>
      <c r="AE329" s="41"/>
      <c r="AR329" s="218" t="s">
        <v>139</v>
      </c>
      <c r="AT329" s="218" t="s">
        <v>134</v>
      </c>
      <c r="AU329" s="218" t="s">
        <v>83</v>
      </c>
      <c r="AY329" s="20" t="s">
        <v>132</v>
      </c>
      <c r="BE329" s="219">
        <f>IF(N329="základní",J329,0)</f>
        <v>0</v>
      </c>
      <c r="BF329" s="219">
        <f>IF(N329="snížená",J329,0)</f>
        <v>0</v>
      </c>
      <c r="BG329" s="219">
        <f>IF(N329="zákl. přenesená",J329,0)</f>
        <v>0</v>
      </c>
      <c r="BH329" s="219">
        <f>IF(N329="sníž. přenesená",J329,0)</f>
        <v>0</v>
      </c>
      <c r="BI329" s="219">
        <f>IF(N329="nulová",J329,0)</f>
        <v>0</v>
      </c>
      <c r="BJ329" s="20" t="s">
        <v>80</v>
      </c>
      <c r="BK329" s="219">
        <f>ROUND(I329*H329,2)</f>
        <v>0</v>
      </c>
      <c r="BL329" s="20" t="s">
        <v>139</v>
      </c>
      <c r="BM329" s="218" t="s">
        <v>362</v>
      </c>
    </row>
    <row r="330" s="2" customFormat="1">
      <c r="A330" s="41"/>
      <c r="B330" s="42"/>
      <c r="C330" s="43"/>
      <c r="D330" s="220" t="s">
        <v>141</v>
      </c>
      <c r="E330" s="43"/>
      <c r="F330" s="221" t="s">
        <v>363</v>
      </c>
      <c r="G330" s="43"/>
      <c r="H330" s="43"/>
      <c r="I330" s="222"/>
      <c r="J330" s="43"/>
      <c r="K330" s="43"/>
      <c r="L330" s="47"/>
      <c r="M330" s="223"/>
      <c r="N330" s="224"/>
      <c r="O330" s="87"/>
      <c r="P330" s="87"/>
      <c r="Q330" s="87"/>
      <c r="R330" s="87"/>
      <c r="S330" s="87"/>
      <c r="T330" s="88"/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T330" s="20" t="s">
        <v>141</v>
      </c>
      <c r="AU330" s="20" t="s">
        <v>83</v>
      </c>
    </row>
    <row r="331" s="13" customFormat="1">
      <c r="A331" s="13"/>
      <c r="B331" s="225"/>
      <c r="C331" s="226"/>
      <c r="D331" s="227" t="s">
        <v>143</v>
      </c>
      <c r="E331" s="228" t="s">
        <v>19</v>
      </c>
      <c r="F331" s="229" t="s">
        <v>155</v>
      </c>
      <c r="G331" s="226"/>
      <c r="H331" s="228" t="s">
        <v>19</v>
      </c>
      <c r="I331" s="230"/>
      <c r="J331" s="226"/>
      <c r="K331" s="226"/>
      <c r="L331" s="231"/>
      <c r="M331" s="232"/>
      <c r="N331" s="233"/>
      <c r="O331" s="233"/>
      <c r="P331" s="233"/>
      <c r="Q331" s="233"/>
      <c r="R331" s="233"/>
      <c r="S331" s="233"/>
      <c r="T331" s="234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5" t="s">
        <v>143</v>
      </c>
      <c r="AU331" s="235" t="s">
        <v>83</v>
      </c>
      <c r="AV331" s="13" t="s">
        <v>80</v>
      </c>
      <c r="AW331" s="13" t="s">
        <v>33</v>
      </c>
      <c r="AX331" s="13" t="s">
        <v>72</v>
      </c>
      <c r="AY331" s="235" t="s">
        <v>132</v>
      </c>
    </row>
    <row r="332" s="14" customFormat="1">
      <c r="A332" s="14"/>
      <c r="B332" s="236"/>
      <c r="C332" s="237"/>
      <c r="D332" s="227" t="s">
        <v>143</v>
      </c>
      <c r="E332" s="238" t="s">
        <v>19</v>
      </c>
      <c r="F332" s="239" t="s">
        <v>872</v>
      </c>
      <c r="G332" s="237"/>
      <c r="H332" s="240">
        <v>175</v>
      </c>
      <c r="I332" s="241"/>
      <c r="J332" s="237"/>
      <c r="K332" s="237"/>
      <c r="L332" s="242"/>
      <c r="M332" s="243"/>
      <c r="N332" s="244"/>
      <c r="O332" s="244"/>
      <c r="P332" s="244"/>
      <c r="Q332" s="244"/>
      <c r="R332" s="244"/>
      <c r="S332" s="244"/>
      <c r="T332" s="245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46" t="s">
        <v>143</v>
      </c>
      <c r="AU332" s="246" t="s">
        <v>83</v>
      </c>
      <c r="AV332" s="14" t="s">
        <v>83</v>
      </c>
      <c r="AW332" s="14" t="s">
        <v>33</v>
      </c>
      <c r="AX332" s="14" t="s">
        <v>80</v>
      </c>
      <c r="AY332" s="246" t="s">
        <v>132</v>
      </c>
    </row>
    <row r="333" s="2" customFormat="1" ht="33" customHeight="1">
      <c r="A333" s="41"/>
      <c r="B333" s="42"/>
      <c r="C333" s="207" t="s">
        <v>721</v>
      </c>
      <c r="D333" s="207" t="s">
        <v>134</v>
      </c>
      <c r="E333" s="208" t="s">
        <v>873</v>
      </c>
      <c r="F333" s="209" t="s">
        <v>874</v>
      </c>
      <c r="G333" s="210" t="s">
        <v>137</v>
      </c>
      <c r="H333" s="211">
        <v>1.3999999999999999</v>
      </c>
      <c r="I333" s="212"/>
      <c r="J333" s="213">
        <f>ROUND(I333*H333,2)</f>
        <v>0</v>
      </c>
      <c r="K333" s="209" t="s">
        <v>138</v>
      </c>
      <c r="L333" s="47"/>
      <c r="M333" s="214" t="s">
        <v>19</v>
      </c>
      <c r="N333" s="215" t="s">
        <v>43</v>
      </c>
      <c r="O333" s="87"/>
      <c r="P333" s="216">
        <f>O333*H333</f>
        <v>0</v>
      </c>
      <c r="Q333" s="216">
        <v>0</v>
      </c>
      <c r="R333" s="216">
        <f>Q333*H333</f>
        <v>0</v>
      </c>
      <c r="S333" s="216">
        <v>0</v>
      </c>
      <c r="T333" s="217">
        <f>S333*H333</f>
        <v>0</v>
      </c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R333" s="218" t="s">
        <v>139</v>
      </c>
      <c r="AT333" s="218" t="s">
        <v>134</v>
      </c>
      <c r="AU333" s="218" t="s">
        <v>83</v>
      </c>
      <c r="AY333" s="20" t="s">
        <v>132</v>
      </c>
      <c r="BE333" s="219">
        <f>IF(N333="základní",J333,0)</f>
        <v>0</v>
      </c>
      <c r="BF333" s="219">
        <f>IF(N333="snížená",J333,0)</f>
        <v>0</v>
      </c>
      <c r="BG333" s="219">
        <f>IF(N333="zákl. přenesená",J333,0)</f>
        <v>0</v>
      </c>
      <c r="BH333" s="219">
        <f>IF(N333="sníž. přenesená",J333,0)</f>
        <v>0</v>
      </c>
      <c r="BI333" s="219">
        <f>IF(N333="nulová",J333,0)</f>
        <v>0</v>
      </c>
      <c r="BJ333" s="20" t="s">
        <v>80</v>
      </c>
      <c r="BK333" s="219">
        <f>ROUND(I333*H333,2)</f>
        <v>0</v>
      </c>
      <c r="BL333" s="20" t="s">
        <v>139</v>
      </c>
      <c r="BM333" s="218" t="s">
        <v>875</v>
      </c>
    </row>
    <row r="334" s="2" customFormat="1">
      <c r="A334" s="41"/>
      <c r="B334" s="42"/>
      <c r="C334" s="43"/>
      <c r="D334" s="220" t="s">
        <v>141</v>
      </c>
      <c r="E334" s="43"/>
      <c r="F334" s="221" t="s">
        <v>876</v>
      </c>
      <c r="G334" s="43"/>
      <c r="H334" s="43"/>
      <c r="I334" s="222"/>
      <c r="J334" s="43"/>
      <c r="K334" s="43"/>
      <c r="L334" s="47"/>
      <c r="M334" s="223"/>
      <c r="N334" s="224"/>
      <c r="O334" s="87"/>
      <c r="P334" s="87"/>
      <c r="Q334" s="87"/>
      <c r="R334" s="87"/>
      <c r="S334" s="87"/>
      <c r="T334" s="88"/>
      <c r="U334" s="41"/>
      <c r="V334" s="41"/>
      <c r="W334" s="41"/>
      <c r="X334" s="41"/>
      <c r="Y334" s="41"/>
      <c r="Z334" s="41"/>
      <c r="AA334" s="41"/>
      <c r="AB334" s="41"/>
      <c r="AC334" s="41"/>
      <c r="AD334" s="41"/>
      <c r="AE334" s="41"/>
      <c r="AT334" s="20" t="s">
        <v>141</v>
      </c>
      <c r="AU334" s="20" t="s">
        <v>83</v>
      </c>
    </row>
    <row r="335" s="14" customFormat="1">
      <c r="A335" s="14"/>
      <c r="B335" s="236"/>
      <c r="C335" s="237"/>
      <c r="D335" s="227" t="s">
        <v>143</v>
      </c>
      <c r="E335" s="238" t="s">
        <v>19</v>
      </c>
      <c r="F335" s="239" t="s">
        <v>877</v>
      </c>
      <c r="G335" s="237"/>
      <c r="H335" s="240">
        <v>1.3999999999999999</v>
      </c>
      <c r="I335" s="241"/>
      <c r="J335" s="237"/>
      <c r="K335" s="237"/>
      <c r="L335" s="242"/>
      <c r="M335" s="243"/>
      <c r="N335" s="244"/>
      <c r="O335" s="244"/>
      <c r="P335" s="244"/>
      <c r="Q335" s="244"/>
      <c r="R335" s="244"/>
      <c r="S335" s="244"/>
      <c r="T335" s="245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46" t="s">
        <v>143</v>
      </c>
      <c r="AU335" s="246" t="s">
        <v>83</v>
      </c>
      <c r="AV335" s="14" t="s">
        <v>83</v>
      </c>
      <c r="AW335" s="14" t="s">
        <v>33</v>
      </c>
      <c r="AX335" s="14" t="s">
        <v>80</v>
      </c>
      <c r="AY335" s="246" t="s">
        <v>132</v>
      </c>
    </row>
    <row r="336" s="12" customFormat="1" ht="22.8" customHeight="1">
      <c r="A336" s="12"/>
      <c r="B336" s="191"/>
      <c r="C336" s="192"/>
      <c r="D336" s="193" t="s">
        <v>71</v>
      </c>
      <c r="E336" s="205" t="s">
        <v>376</v>
      </c>
      <c r="F336" s="205" t="s">
        <v>377</v>
      </c>
      <c r="G336" s="192"/>
      <c r="H336" s="192"/>
      <c r="I336" s="195"/>
      <c r="J336" s="206">
        <f>BK336</f>
        <v>0</v>
      </c>
      <c r="K336" s="192"/>
      <c r="L336" s="197"/>
      <c r="M336" s="198"/>
      <c r="N336" s="199"/>
      <c r="O336" s="199"/>
      <c r="P336" s="200">
        <f>SUM(P337:P370)</f>
        <v>0</v>
      </c>
      <c r="Q336" s="199"/>
      <c r="R336" s="200">
        <f>SUM(R337:R370)</f>
        <v>0</v>
      </c>
      <c r="S336" s="199"/>
      <c r="T336" s="201">
        <f>SUM(T337:T370)</f>
        <v>0</v>
      </c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R336" s="202" t="s">
        <v>80</v>
      </c>
      <c r="AT336" s="203" t="s">
        <v>71</v>
      </c>
      <c r="AU336" s="203" t="s">
        <v>80</v>
      </c>
      <c r="AY336" s="202" t="s">
        <v>132</v>
      </c>
      <c r="BK336" s="204">
        <f>SUM(BK337:BK370)</f>
        <v>0</v>
      </c>
    </row>
    <row r="337" s="2" customFormat="1" ht="24.15" customHeight="1">
      <c r="A337" s="41"/>
      <c r="B337" s="42"/>
      <c r="C337" s="207" t="s">
        <v>727</v>
      </c>
      <c r="D337" s="207" t="s">
        <v>134</v>
      </c>
      <c r="E337" s="208" t="s">
        <v>379</v>
      </c>
      <c r="F337" s="209" t="s">
        <v>380</v>
      </c>
      <c r="G337" s="210" t="s">
        <v>381</v>
      </c>
      <c r="H337" s="211">
        <v>163.40000000000001</v>
      </c>
      <c r="I337" s="212"/>
      <c r="J337" s="213">
        <f>ROUND(I337*H337,2)</f>
        <v>0</v>
      </c>
      <c r="K337" s="209" t="s">
        <v>138</v>
      </c>
      <c r="L337" s="47"/>
      <c r="M337" s="214" t="s">
        <v>19</v>
      </c>
      <c r="N337" s="215" t="s">
        <v>43</v>
      </c>
      <c r="O337" s="87"/>
      <c r="P337" s="216">
        <f>O337*H337</f>
        <v>0</v>
      </c>
      <c r="Q337" s="216">
        <v>0</v>
      </c>
      <c r="R337" s="216">
        <f>Q337*H337</f>
        <v>0</v>
      </c>
      <c r="S337" s="216">
        <v>0</v>
      </c>
      <c r="T337" s="217">
        <f>S337*H337</f>
        <v>0</v>
      </c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41"/>
      <c r="AR337" s="218" t="s">
        <v>139</v>
      </c>
      <c r="AT337" s="218" t="s">
        <v>134</v>
      </c>
      <c r="AU337" s="218" t="s">
        <v>83</v>
      </c>
      <c r="AY337" s="20" t="s">
        <v>132</v>
      </c>
      <c r="BE337" s="219">
        <f>IF(N337="základní",J337,0)</f>
        <v>0</v>
      </c>
      <c r="BF337" s="219">
        <f>IF(N337="snížená",J337,0)</f>
        <v>0</v>
      </c>
      <c r="BG337" s="219">
        <f>IF(N337="zákl. přenesená",J337,0)</f>
        <v>0</v>
      </c>
      <c r="BH337" s="219">
        <f>IF(N337="sníž. přenesená",J337,0)</f>
        <v>0</v>
      </c>
      <c r="BI337" s="219">
        <f>IF(N337="nulová",J337,0)</f>
        <v>0</v>
      </c>
      <c r="BJ337" s="20" t="s">
        <v>80</v>
      </c>
      <c r="BK337" s="219">
        <f>ROUND(I337*H337,2)</f>
        <v>0</v>
      </c>
      <c r="BL337" s="20" t="s">
        <v>139</v>
      </c>
      <c r="BM337" s="218" t="s">
        <v>382</v>
      </c>
    </row>
    <row r="338" s="2" customFormat="1">
      <c r="A338" s="41"/>
      <c r="B338" s="42"/>
      <c r="C338" s="43"/>
      <c r="D338" s="220" t="s">
        <v>141</v>
      </c>
      <c r="E338" s="43"/>
      <c r="F338" s="221" t="s">
        <v>383</v>
      </c>
      <c r="G338" s="43"/>
      <c r="H338" s="43"/>
      <c r="I338" s="222"/>
      <c r="J338" s="43"/>
      <c r="K338" s="43"/>
      <c r="L338" s="47"/>
      <c r="M338" s="223"/>
      <c r="N338" s="224"/>
      <c r="O338" s="87"/>
      <c r="P338" s="87"/>
      <c r="Q338" s="87"/>
      <c r="R338" s="87"/>
      <c r="S338" s="87"/>
      <c r="T338" s="88"/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T338" s="20" t="s">
        <v>141</v>
      </c>
      <c r="AU338" s="20" t="s">
        <v>83</v>
      </c>
    </row>
    <row r="339" s="14" customFormat="1">
      <c r="A339" s="14"/>
      <c r="B339" s="236"/>
      <c r="C339" s="237"/>
      <c r="D339" s="227" t="s">
        <v>143</v>
      </c>
      <c r="E339" s="238" t="s">
        <v>19</v>
      </c>
      <c r="F339" s="239" t="s">
        <v>769</v>
      </c>
      <c r="G339" s="237"/>
      <c r="H339" s="240">
        <v>40.299999999999997</v>
      </c>
      <c r="I339" s="241"/>
      <c r="J339" s="237"/>
      <c r="K339" s="237"/>
      <c r="L339" s="242"/>
      <c r="M339" s="243"/>
      <c r="N339" s="244"/>
      <c r="O339" s="244"/>
      <c r="P339" s="244"/>
      <c r="Q339" s="244"/>
      <c r="R339" s="244"/>
      <c r="S339" s="244"/>
      <c r="T339" s="245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46" t="s">
        <v>143</v>
      </c>
      <c r="AU339" s="246" t="s">
        <v>83</v>
      </c>
      <c r="AV339" s="14" t="s">
        <v>83</v>
      </c>
      <c r="AW339" s="14" t="s">
        <v>33</v>
      </c>
      <c r="AX339" s="14" t="s">
        <v>72</v>
      </c>
      <c r="AY339" s="246" t="s">
        <v>132</v>
      </c>
    </row>
    <row r="340" s="14" customFormat="1">
      <c r="A340" s="14"/>
      <c r="B340" s="236"/>
      <c r="C340" s="237"/>
      <c r="D340" s="227" t="s">
        <v>143</v>
      </c>
      <c r="E340" s="238" t="s">
        <v>19</v>
      </c>
      <c r="F340" s="239" t="s">
        <v>878</v>
      </c>
      <c r="G340" s="237"/>
      <c r="H340" s="240">
        <v>117.8</v>
      </c>
      <c r="I340" s="241"/>
      <c r="J340" s="237"/>
      <c r="K340" s="237"/>
      <c r="L340" s="242"/>
      <c r="M340" s="243"/>
      <c r="N340" s="244"/>
      <c r="O340" s="244"/>
      <c r="P340" s="244"/>
      <c r="Q340" s="244"/>
      <c r="R340" s="244"/>
      <c r="S340" s="244"/>
      <c r="T340" s="245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46" t="s">
        <v>143</v>
      </c>
      <c r="AU340" s="246" t="s">
        <v>83</v>
      </c>
      <c r="AV340" s="14" t="s">
        <v>83</v>
      </c>
      <c r="AW340" s="14" t="s">
        <v>33</v>
      </c>
      <c r="AX340" s="14" t="s">
        <v>72</v>
      </c>
      <c r="AY340" s="246" t="s">
        <v>132</v>
      </c>
    </row>
    <row r="341" s="14" customFormat="1">
      <c r="A341" s="14"/>
      <c r="B341" s="236"/>
      <c r="C341" s="237"/>
      <c r="D341" s="227" t="s">
        <v>143</v>
      </c>
      <c r="E341" s="238" t="s">
        <v>19</v>
      </c>
      <c r="F341" s="239" t="s">
        <v>771</v>
      </c>
      <c r="G341" s="237"/>
      <c r="H341" s="240">
        <v>5.2999999999999998</v>
      </c>
      <c r="I341" s="241"/>
      <c r="J341" s="237"/>
      <c r="K341" s="237"/>
      <c r="L341" s="242"/>
      <c r="M341" s="243"/>
      <c r="N341" s="244"/>
      <c r="O341" s="244"/>
      <c r="P341" s="244"/>
      <c r="Q341" s="244"/>
      <c r="R341" s="244"/>
      <c r="S341" s="244"/>
      <c r="T341" s="245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46" t="s">
        <v>143</v>
      </c>
      <c r="AU341" s="246" t="s">
        <v>83</v>
      </c>
      <c r="AV341" s="14" t="s">
        <v>83</v>
      </c>
      <c r="AW341" s="14" t="s">
        <v>33</v>
      </c>
      <c r="AX341" s="14" t="s">
        <v>72</v>
      </c>
      <c r="AY341" s="246" t="s">
        <v>132</v>
      </c>
    </row>
    <row r="342" s="15" customFormat="1">
      <c r="A342" s="15"/>
      <c r="B342" s="247"/>
      <c r="C342" s="248"/>
      <c r="D342" s="227" t="s">
        <v>143</v>
      </c>
      <c r="E342" s="249" t="s">
        <v>19</v>
      </c>
      <c r="F342" s="250" t="s">
        <v>148</v>
      </c>
      <c r="G342" s="248"/>
      <c r="H342" s="251">
        <v>163.40000000000001</v>
      </c>
      <c r="I342" s="252"/>
      <c r="J342" s="248"/>
      <c r="K342" s="248"/>
      <c r="L342" s="253"/>
      <c r="M342" s="254"/>
      <c r="N342" s="255"/>
      <c r="O342" s="255"/>
      <c r="P342" s="255"/>
      <c r="Q342" s="255"/>
      <c r="R342" s="255"/>
      <c r="S342" s="255"/>
      <c r="T342" s="256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57" t="s">
        <v>143</v>
      </c>
      <c r="AU342" s="257" t="s">
        <v>83</v>
      </c>
      <c r="AV342" s="15" t="s">
        <v>139</v>
      </c>
      <c r="AW342" s="15" t="s">
        <v>33</v>
      </c>
      <c r="AX342" s="15" t="s">
        <v>80</v>
      </c>
      <c r="AY342" s="257" t="s">
        <v>132</v>
      </c>
    </row>
    <row r="343" s="2" customFormat="1" ht="24.15" customHeight="1">
      <c r="A343" s="41"/>
      <c r="B343" s="42"/>
      <c r="C343" s="207" t="s">
        <v>734</v>
      </c>
      <c r="D343" s="207" t="s">
        <v>134</v>
      </c>
      <c r="E343" s="208" t="s">
        <v>388</v>
      </c>
      <c r="F343" s="209" t="s">
        <v>389</v>
      </c>
      <c r="G343" s="210" t="s">
        <v>381</v>
      </c>
      <c r="H343" s="211">
        <v>2342.5</v>
      </c>
      <c r="I343" s="212"/>
      <c r="J343" s="213">
        <f>ROUND(I343*H343,2)</f>
        <v>0</v>
      </c>
      <c r="K343" s="209" t="s">
        <v>138</v>
      </c>
      <c r="L343" s="47"/>
      <c r="M343" s="214" t="s">
        <v>19</v>
      </c>
      <c r="N343" s="215" t="s">
        <v>43</v>
      </c>
      <c r="O343" s="87"/>
      <c r="P343" s="216">
        <f>O343*H343</f>
        <v>0</v>
      </c>
      <c r="Q343" s="216">
        <v>0</v>
      </c>
      <c r="R343" s="216">
        <f>Q343*H343</f>
        <v>0</v>
      </c>
      <c r="S343" s="216">
        <v>0</v>
      </c>
      <c r="T343" s="217">
        <f>S343*H343</f>
        <v>0</v>
      </c>
      <c r="U343" s="41"/>
      <c r="V343" s="41"/>
      <c r="W343" s="41"/>
      <c r="X343" s="41"/>
      <c r="Y343" s="41"/>
      <c r="Z343" s="41"/>
      <c r="AA343" s="41"/>
      <c r="AB343" s="41"/>
      <c r="AC343" s="41"/>
      <c r="AD343" s="41"/>
      <c r="AE343" s="41"/>
      <c r="AR343" s="218" t="s">
        <v>139</v>
      </c>
      <c r="AT343" s="218" t="s">
        <v>134</v>
      </c>
      <c r="AU343" s="218" t="s">
        <v>83</v>
      </c>
      <c r="AY343" s="20" t="s">
        <v>132</v>
      </c>
      <c r="BE343" s="219">
        <f>IF(N343="základní",J343,0)</f>
        <v>0</v>
      </c>
      <c r="BF343" s="219">
        <f>IF(N343="snížená",J343,0)</f>
        <v>0</v>
      </c>
      <c r="BG343" s="219">
        <f>IF(N343="zákl. přenesená",J343,0)</f>
        <v>0</v>
      </c>
      <c r="BH343" s="219">
        <f>IF(N343="sníž. přenesená",J343,0)</f>
        <v>0</v>
      </c>
      <c r="BI343" s="219">
        <f>IF(N343="nulová",J343,0)</f>
        <v>0</v>
      </c>
      <c r="BJ343" s="20" t="s">
        <v>80</v>
      </c>
      <c r="BK343" s="219">
        <f>ROUND(I343*H343,2)</f>
        <v>0</v>
      </c>
      <c r="BL343" s="20" t="s">
        <v>139</v>
      </c>
      <c r="BM343" s="218" t="s">
        <v>390</v>
      </c>
    </row>
    <row r="344" s="2" customFormat="1">
      <c r="A344" s="41"/>
      <c r="B344" s="42"/>
      <c r="C344" s="43"/>
      <c r="D344" s="220" t="s">
        <v>141</v>
      </c>
      <c r="E344" s="43"/>
      <c r="F344" s="221" t="s">
        <v>391</v>
      </c>
      <c r="G344" s="43"/>
      <c r="H344" s="43"/>
      <c r="I344" s="222"/>
      <c r="J344" s="43"/>
      <c r="K344" s="43"/>
      <c r="L344" s="47"/>
      <c r="M344" s="223"/>
      <c r="N344" s="224"/>
      <c r="O344" s="87"/>
      <c r="P344" s="87"/>
      <c r="Q344" s="87"/>
      <c r="R344" s="87"/>
      <c r="S344" s="87"/>
      <c r="T344" s="88"/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T344" s="20" t="s">
        <v>141</v>
      </c>
      <c r="AU344" s="20" t="s">
        <v>83</v>
      </c>
    </row>
    <row r="345" s="13" customFormat="1">
      <c r="A345" s="13"/>
      <c r="B345" s="225"/>
      <c r="C345" s="226"/>
      <c r="D345" s="227" t="s">
        <v>143</v>
      </c>
      <c r="E345" s="228" t="s">
        <v>19</v>
      </c>
      <c r="F345" s="229" t="s">
        <v>392</v>
      </c>
      <c r="G345" s="226"/>
      <c r="H345" s="228" t="s">
        <v>19</v>
      </c>
      <c r="I345" s="230"/>
      <c r="J345" s="226"/>
      <c r="K345" s="226"/>
      <c r="L345" s="231"/>
      <c r="M345" s="232"/>
      <c r="N345" s="233"/>
      <c r="O345" s="233"/>
      <c r="P345" s="233"/>
      <c r="Q345" s="233"/>
      <c r="R345" s="233"/>
      <c r="S345" s="233"/>
      <c r="T345" s="234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5" t="s">
        <v>143</v>
      </c>
      <c r="AU345" s="235" t="s">
        <v>83</v>
      </c>
      <c r="AV345" s="13" t="s">
        <v>80</v>
      </c>
      <c r="AW345" s="13" t="s">
        <v>33</v>
      </c>
      <c r="AX345" s="13" t="s">
        <v>72</v>
      </c>
      <c r="AY345" s="235" t="s">
        <v>132</v>
      </c>
    </row>
    <row r="346" s="14" customFormat="1">
      <c r="A346" s="14"/>
      <c r="B346" s="236"/>
      <c r="C346" s="237"/>
      <c r="D346" s="227" t="s">
        <v>143</v>
      </c>
      <c r="E346" s="238" t="s">
        <v>19</v>
      </c>
      <c r="F346" s="239" t="s">
        <v>879</v>
      </c>
      <c r="G346" s="237"/>
      <c r="H346" s="240">
        <v>18.600000000000001</v>
      </c>
      <c r="I346" s="241"/>
      <c r="J346" s="237"/>
      <c r="K346" s="237"/>
      <c r="L346" s="242"/>
      <c r="M346" s="243"/>
      <c r="N346" s="244"/>
      <c r="O346" s="244"/>
      <c r="P346" s="244"/>
      <c r="Q346" s="244"/>
      <c r="R346" s="244"/>
      <c r="S346" s="244"/>
      <c r="T346" s="245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46" t="s">
        <v>143</v>
      </c>
      <c r="AU346" s="246" t="s">
        <v>83</v>
      </c>
      <c r="AV346" s="14" t="s">
        <v>83</v>
      </c>
      <c r="AW346" s="14" t="s">
        <v>33</v>
      </c>
      <c r="AX346" s="14" t="s">
        <v>72</v>
      </c>
      <c r="AY346" s="246" t="s">
        <v>132</v>
      </c>
    </row>
    <row r="347" s="13" customFormat="1">
      <c r="A347" s="13"/>
      <c r="B347" s="225"/>
      <c r="C347" s="226"/>
      <c r="D347" s="227" t="s">
        <v>143</v>
      </c>
      <c r="E347" s="228" t="s">
        <v>19</v>
      </c>
      <c r="F347" s="229" t="s">
        <v>394</v>
      </c>
      <c r="G347" s="226"/>
      <c r="H347" s="228" t="s">
        <v>19</v>
      </c>
      <c r="I347" s="230"/>
      <c r="J347" s="226"/>
      <c r="K347" s="226"/>
      <c r="L347" s="231"/>
      <c r="M347" s="232"/>
      <c r="N347" s="233"/>
      <c r="O347" s="233"/>
      <c r="P347" s="233"/>
      <c r="Q347" s="233"/>
      <c r="R347" s="233"/>
      <c r="S347" s="233"/>
      <c r="T347" s="234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5" t="s">
        <v>143</v>
      </c>
      <c r="AU347" s="235" t="s">
        <v>83</v>
      </c>
      <c r="AV347" s="13" t="s">
        <v>80</v>
      </c>
      <c r="AW347" s="13" t="s">
        <v>33</v>
      </c>
      <c r="AX347" s="13" t="s">
        <v>72</v>
      </c>
      <c r="AY347" s="235" t="s">
        <v>132</v>
      </c>
    </row>
    <row r="348" s="14" customFormat="1">
      <c r="A348" s="14"/>
      <c r="B348" s="236"/>
      <c r="C348" s="237"/>
      <c r="D348" s="227" t="s">
        <v>143</v>
      </c>
      <c r="E348" s="238" t="s">
        <v>19</v>
      </c>
      <c r="F348" s="239" t="s">
        <v>880</v>
      </c>
      <c r="G348" s="237"/>
      <c r="H348" s="240">
        <v>477.39999999999998</v>
      </c>
      <c r="I348" s="241"/>
      <c r="J348" s="237"/>
      <c r="K348" s="237"/>
      <c r="L348" s="242"/>
      <c r="M348" s="243"/>
      <c r="N348" s="244"/>
      <c r="O348" s="244"/>
      <c r="P348" s="244"/>
      <c r="Q348" s="244"/>
      <c r="R348" s="244"/>
      <c r="S348" s="244"/>
      <c r="T348" s="245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46" t="s">
        <v>143</v>
      </c>
      <c r="AU348" s="246" t="s">
        <v>83</v>
      </c>
      <c r="AV348" s="14" t="s">
        <v>83</v>
      </c>
      <c r="AW348" s="14" t="s">
        <v>33</v>
      </c>
      <c r="AX348" s="14" t="s">
        <v>72</v>
      </c>
      <c r="AY348" s="246" t="s">
        <v>132</v>
      </c>
    </row>
    <row r="349" s="13" customFormat="1">
      <c r="A349" s="13"/>
      <c r="B349" s="225"/>
      <c r="C349" s="226"/>
      <c r="D349" s="227" t="s">
        <v>143</v>
      </c>
      <c r="E349" s="228" t="s">
        <v>19</v>
      </c>
      <c r="F349" s="229" t="s">
        <v>396</v>
      </c>
      <c r="G349" s="226"/>
      <c r="H349" s="228" t="s">
        <v>19</v>
      </c>
      <c r="I349" s="230"/>
      <c r="J349" s="226"/>
      <c r="K349" s="226"/>
      <c r="L349" s="231"/>
      <c r="M349" s="232"/>
      <c r="N349" s="233"/>
      <c r="O349" s="233"/>
      <c r="P349" s="233"/>
      <c r="Q349" s="233"/>
      <c r="R349" s="233"/>
      <c r="S349" s="233"/>
      <c r="T349" s="234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35" t="s">
        <v>143</v>
      </c>
      <c r="AU349" s="235" t="s">
        <v>83</v>
      </c>
      <c r="AV349" s="13" t="s">
        <v>80</v>
      </c>
      <c r="AW349" s="13" t="s">
        <v>33</v>
      </c>
      <c r="AX349" s="13" t="s">
        <v>72</v>
      </c>
      <c r="AY349" s="235" t="s">
        <v>132</v>
      </c>
    </row>
    <row r="350" s="14" customFormat="1">
      <c r="A350" s="14"/>
      <c r="B350" s="236"/>
      <c r="C350" s="237"/>
      <c r="D350" s="227" t="s">
        <v>143</v>
      </c>
      <c r="E350" s="238" t="s">
        <v>19</v>
      </c>
      <c r="F350" s="239" t="s">
        <v>881</v>
      </c>
      <c r="G350" s="237"/>
      <c r="H350" s="240">
        <v>1767</v>
      </c>
      <c r="I350" s="241"/>
      <c r="J350" s="237"/>
      <c r="K350" s="237"/>
      <c r="L350" s="242"/>
      <c r="M350" s="243"/>
      <c r="N350" s="244"/>
      <c r="O350" s="244"/>
      <c r="P350" s="244"/>
      <c r="Q350" s="244"/>
      <c r="R350" s="244"/>
      <c r="S350" s="244"/>
      <c r="T350" s="245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46" t="s">
        <v>143</v>
      </c>
      <c r="AU350" s="246" t="s">
        <v>83</v>
      </c>
      <c r="AV350" s="14" t="s">
        <v>83</v>
      </c>
      <c r="AW350" s="14" t="s">
        <v>33</v>
      </c>
      <c r="AX350" s="14" t="s">
        <v>72</v>
      </c>
      <c r="AY350" s="246" t="s">
        <v>132</v>
      </c>
    </row>
    <row r="351" s="14" customFormat="1">
      <c r="A351" s="14"/>
      <c r="B351" s="236"/>
      <c r="C351" s="237"/>
      <c r="D351" s="227" t="s">
        <v>143</v>
      </c>
      <c r="E351" s="238" t="s">
        <v>19</v>
      </c>
      <c r="F351" s="239" t="s">
        <v>882</v>
      </c>
      <c r="G351" s="237"/>
      <c r="H351" s="240">
        <v>79.5</v>
      </c>
      <c r="I351" s="241"/>
      <c r="J351" s="237"/>
      <c r="K351" s="237"/>
      <c r="L351" s="242"/>
      <c r="M351" s="243"/>
      <c r="N351" s="244"/>
      <c r="O351" s="244"/>
      <c r="P351" s="244"/>
      <c r="Q351" s="244"/>
      <c r="R351" s="244"/>
      <c r="S351" s="244"/>
      <c r="T351" s="245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46" t="s">
        <v>143</v>
      </c>
      <c r="AU351" s="246" t="s">
        <v>83</v>
      </c>
      <c r="AV351" s="14" t="s">
        <v>83</v>
      </c>
      <c r="AW351" s="14" t="s">
        <v>33</v>
      </c>
      <c r="AX351" s="14" t="s">
        <v>72</v>
      </c>
      <c r="AY351" s="246" t="s">
        <v>132</v>
      </c>
    </row>
    <row r="352" s="15" customFormat="1">
      <c r="A352" s="15"/>
      <c r="B352" s="247"/>
      <c r="C352" s="248"/>
      <c r="D352" s="227" t="s">
        <v>143</v>
      </c>
      <c r="E352" s="249" t="s">
        <v>19</v>
      </c>
      <c r="F352" s="250" t="s">
        <v>148</v>
      </c>
      <c r="G352" s="248"/>
      <c r="H352" s="251">
        <v>2342.5</v>
      </c>
      <c r="I352" s="252"/>
      <c r="J352" s="248"/>
      <c r="K352" s="248"/>
      <c r="L352" s="253"/>
      <c r="M352" s="254"/>
      <c r="N352" s="255"/>
      <c r="O352" s="255"/>
      <c r="P352" s="255"/>
      <c r="Q352" s="255"/>
      <c r="R352" s="255"/>
      <c r="S352" s="255"/>
      <c r="T352" s="256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T352" s="257" t="s">
        <v>143</v>
      </c>
      <c r="AU352" s="257" t="s">
        <v>83</v>
      </c>
      <c r="AV352" s="15" t="s">
        <v>139</v>
      </c>
      <c r="AW352" s="15" t="s">
        <v>33</v>
      </c>
      <c r="AX352" s="15" t="s">
        <v>80</v>
      </c>
      <c r="AY352" s="257" t="s">
        <v>132</v>
      </c>
    </row>
    <row r="353" s="2" customFormat="1" ht="24.15" customHeight="1">
      <c r="A353" s="41"/>
      <c r="B353" s="42"/>
      <c r="C353" s="207" t="s">
        <v>738</v>
      </c>
      <c r="D353" s="207" t="s">
        <v>134</v>
      </c>
      <c r="E353" s="208" t="s">
        <v>400</v>
      </c>
      <c r="F353" s="209" t="s">
        <v>401</v>
      </c>
      <c r="G353" s="210" t="s">
        <v>381</v>
      </c>
      <c r="H353" s="211">
        <v>41.799999999999997</v>
      </c>
      <c r="I353" s="212"/>
      <c r="J353" s="213">
        <f>ROUND(I353*H353,2)</f>
        <v>0</v>
      </c>
      <c r="K353" s="209" t="s">
        <v>138</v>
      </c>
      <c r="L353" s="47"/>
      <c r="M353" s="214" t="s">
        <v>19</v>
      </c>
      <c r="N353" s="215" t="s">
        <v>43</v>
      </c>
      <c r="O353" s="87"/>
      <c r="P353" s="216">
        <f>O353*H353</f>
        <v>0</v>
      </c>
      <c r="Q353" s="216">
        <v>0</v>
      </c>
      <c r="R353" s="216">
        <f>Q353*H353</f>
        <v>0</v>
      </c>
      <c r="S353" s="216">
        <v>0</v>
      </c>
      <c r="T353" s="217">
        <f>S353*H353</f>
        <v>0</v>
      </c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R353" s="218" t="s">
        <v>139</v>
      </c>
      <c r="AT353" s="218" t="s">
        <v>134</v>
      </c>
      <c r="AU353" s="218" t="s">
        <v>83</v>
      </c>
      <c r="AY353" s="20" t="s">
        <v>132</v>
      </c>
      <c r="BE353" s="219">
        <f>IF(N353="základní",J353,0)</f>
        <v>0</v>
      </c>
      <c r="BF353" s="219">
        <f>IF(N353="snížená",J353,0)</f>
        <v>0</v>
      </c>
      <c r="BG353" s="219">
        <f>IF(N353="zákl. přenesená",J353,0)</f>
        <v>0</v>
      </c>
      <c r="BH353" s="219">
        <f>IF(N353="sníž. přenesená",J353,0)</f>
        <v>0</v>
      </c>
      <c r="BI353" s="219">
        <f>IF(N353="nulová",J353,0)</f>
        <v>0</v>
      </c>
      <c r="BJ353" s="20" t="s">
        <v>80</v>
      </c>
      <c r="BK353" s="219">
        <f>ROUND(I353*H353,2)</f>
        <v>0</v>
      </c>
      <c r="BL353" s="20" t="s">
        <v>139</v>
      </c>
      <c r="BM353" s="218" t="s">
        <v>402</v>
      </c>
    </row>
    <row r="354" s="2" customFormat="1">
      <c r="A354" s="41"/>
      <c r="B354" s="42"/>
      <c r="C354" s="43"/>
      <c r="D354" s="220" t="s">
        <v>141</v>
      </c>
      <c r="E354" s="43"/>
      <c r="F354" s="221" t="s">
        <v>403</v>
      </c>
      <c r="G354" s="43"/>
      <c r="H354" s="43"/>
      <c r="I354" s="222"/>
      <c r="J354" s="43"/>
      <c r="K354" s="43"/>
      <c r="L354" s="47"/>
      <c r="M354" s="223"/>
      <c r="N354" s="224"/>
      <c r="O354" s="87"/>
      <c r="P354" s="87"/>
      <c r="Q354" s="87"/>
      <c r="R354" s="87"/>
      <c r="S354" s="87"/>
      <c r="T354" s="88"/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T354" s="20" t="s">
        <v>141</v>
      </c>
      <c r="AU354" s="20" t="s">
        <v>83</v>
      </c>
    </row>
    <row r="355" s="14" customFormat="1">
      <c r="A355" s="14"/>
      <c r="B355" s="236"/>
      <c r="C355" s="237"/>
      <c r="D355" s="227" t="s">
        <v>143</v>
      </c>
      <c r="E355" s="238" t="s">
        <v>19</v>
      </c>
      <c r="F355" s="239" t="s">
        <v>883</v>
      </c>
      <c r="G355" s="237"/>
      <c r="H355" s="240">
        <v>41.799999999999997</v>
      </c>
      <c r="I355" s="241"/>
      <c r="J355" s="237"/>
      <c r="K355" s="237"/>
      <c r="L355" s="242"/>
      <c r="M355" s="243"/>
      <c r="N355" s="244"/>
      <c r="O355" s="244"/>
      <c r="P355" s="244"/>
      <c r="Q355" s="244"/>
      <c r="R355" s="244"/>
      <c r="S355" s="244"/>
      <c r="T355" s="245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46" t="s">
        <v>143</v>
      </c>
      <c r="AU355" s="246" t="s">
        <v>83</v>
      </c>
      <c r="AV355" s="14" t="s">
        <v>83</v>
      </c>
      <c r="AW355" s="14" t="s">
        <v>33</v>
      </c>
      <c r="AX355" s="14" t="s">
        <v>80</v>
      </c>
      <c r="AY355" s="246" t="s">
        <v>132</v>
      </c>
    </row>
    <row r="356" s="2" customFormat="1" ht="24.15" customHeight="1">
      <c r="A356" s="41"/>
      <c r="B356" s="42"/>
      <c r="C356" s="207" t="s">
        <v>739</v>
      </c>
      <c r="D356" s="207" t="s">
        <v>134</v>
      </c>
      <c r="E356" s="208" t="s">
        <v>406</v>
      </c>
      <c r="F356" s="209" t="s">
        <v>389</v>
      </c>
      <c r="G356" s="210" t="s">
        <v>381</v>
      </c>
      <c r="H356" s="211">
        <v>627</v>
      </c>
      <c r="I356" s="212"/>
      <c r="J356" s="213">
        <f>ROUND(I356*H356,2)</f>
        <v>0</v>
      </c>
      <c r="K356" s="209" t="s">
        <v>138</v>
      </c>
      <c r="L356" s="47"/>
      <c r="M356" s="214" t="s">
        <v>19</v>
      </c>
      <c r="N356" s="215" t="s">
        <v>43</v>
      </c>
      <c r="O356" s="87"/>
      <c r="P356" s="216">
        <f>O356*H356</f>
        <v>0</v>
      </c>
      <c r="Q356" s="216">
        <v>0</v>
      </c>
      <c r="R356" s="216">
        <f>Q356*H356</f>
        <v>0</v>
      </c>
      <c r="S356" s="216">
        <v>0</v>
      </c>
      <c r="T356" s="217">
        <f>S356*H356</f>
        <v>0</v>
      </c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  <c r="AR356" s="218" t="s">
        <v>139</v>
      </c>
      <c r="AT356" s="218" t="s">
        <v>134</v>
      </c>
      <c r="AU356" s="218" t="s">
        <v>83</v>
      </c>
      <c r="AY356" s="20" t="s">
        <v>132</v>
      </c>
      <c r="BE356" s="219">
        <f>IF(N356="základní",J356,0)</f>
        <v>0</v>
      </c>
      <c r="BF356" s="219">
        <f>IF(N356="snížená",J356,0)</f>
        <v>0</v>
      </c>
      <c r="BG356" s="219">
        <f>IF(N356="zákl. přenesená",J356,0)</f>
        <v>0</v>
      </c>
      <c r="BH356" s="219">
        <f>IF(N356="sníž. přenesená",J356,0)</f>
        <v>0</v>
      </c>
      <c r="BI356" s="219">
        <f>IF(N356="nulová",J356,0)</f>
        <v>0</v>
      </c>
      <c r="BJ356" s="20" t="s">
        <v>80</v>
      </c>
      <c r="BK356" s="219">
        <f>ROUND(I356*H356,2)</f>
        <v>0</v>
      </c>
      <c r="BL356" s="20" t="s">
        <v>139</v>
      </c>
      <c r="BM356" s="218" t="s">
        <v>407</v>
      </c>
    </row>
    <row r="357" s="2" customFormat="1">
      <c r="A357" s="41"/>
      <c r="B357" s="42"/>
      <c r="C357" s="43"/>
      <c r="D357" s="220" t="s">
        <v>141</v>
      </c>
      <c r="E357" s="43"/>
      <c r="F357" s="221" t="s">
        <v>408</v>
      </c>
      <c r="G357" s="43"/>
      <c r="H357" s="43"/>
      <c r="I357" s="222"/>
      <c r="J357" s="43"/>
      <c r="K357" s="43"/>
      <c r="L357" s="47"/>
      <c r="M357" s="223"/>
      <c r="N357" s="224"/>
      <c r="O357" s="87"/>
      <c r="P357" s="87"/>
      <c r="Q357" s="87"/>
      <c r="R357" s="87"/>
      <c r="S357" s="87"/>
      <c r="T357" s="88"/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T357" s="20" t="s">
        <v>141</v>
      </c>
      <c r="AU357" s="20" t="s">
        <v>83</v>
      </c>
    </row>
    <row r="358" s="13" customFormat="1">
      <c r="A358" s="13"/>
      <c r="B358" s="225"/>
      <c r="C358" s="226"/>
      <c r="D358" s="227" t="s">
        <v>143</v>
      </c>
      <c r="E358" s="228" t="s">
        <v>19</v>
      </c>
      <c r="F358" s="229" t="s">
        <v>396</v>
      </c>
      <c r="G358" s="226"/>
      <c r="H358" s="228" t="s">
        <v>19</v>
      </c>
      <c r="I358" s="230"/>
      <c r="J358" s="226"/>
      <c r="K358" s="226"/>
      <c r="L358" s="231"/>
      <c r="M358" s="232"/>
      <c r="N358" s="233"/>
      <c r="O358" s="233"/>
      <c r="P358" s="233"/>
      <c r="Q358" s="233"/>
      <c r="R358" s="233"/>
      <c r="S358" s="233"/>
      <c r="T358" s="234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35" t="s">
        <v>143</v>
      </c>
      <c r="AU358" s="235" t="s">
        <v>83</v>
      </c>
      <c r="AV358" s="13" t="s">
        <v>80</v>
      </c>
      <c r="AW358" s="13" t="s">
        <v>33</v>
      </c>
      <c r="AX358" s="13" t="s">
        <v>72</v>
      </c>
      <c r="AY358" s="235" t="s">
        <v>132</v>
      </c>
    </row>
    <row r="359" s="14" customFormat="1">
      <c r="A359" s="14"/>
      <c r="B359" s="236"/>
      <c r="C359" s="237"/>
      <c r="D359" s="227" t="s">
        <v>143</v>
      </c>
      <c r="E359" s="238" t="s">
        <v>19</v>
      </c>
      <c r="F359" s="239" t="s">
        <v>884</v>
      </c>
      <c r="G359" s="237"/>
      <c r="H359" s="240">
        <v>627</v>
      </c>
      <c r="I359" s="241"/>
      <c r="J359" s="237"/>
      <c r="K359" s="237"/>
      <c r="L359" s="242"/>
      <c r="M359" s="243"/>
      <c r="N359" s="244"/>
      <c r="O359" s="244"/>
      <c r="P359" s="244"/>
      <c r="Q359" s="244"/>
      <c r="R359" s="244"/>
      <c r="S359" s="244"/>
      <c r="T359" s="245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46" t="s">
        <v>143</v>
      </c>
      <c r="AU359" s="246" t="s">
        <v>83</v>
      </c>
      <c r="AV359" s="14" t="s">
        <v>83</v>
      </c>
      <c r="AW359" s="14" t="s">
        <v>33</v>
      </c>
      <c r="AX359" s="14" t="s">
        <v>80</v>
      </c>
      <c r="AY359" s="246" t="s">
        <v>132</v>
      </c>
    </row>
    <row r="360" s="2" customFormat="1" ht="16.5" customHeight="1">
      <c r="A360" s="41"/>
      <c r="B360" s="42"/>
      <c r="C360" s="207" t="s">
        <v>740</v>
      </c>
      <c r="D360" s="207" t="s">
        <v>134</v>
      </c>
      <c r="E360" s="208" t="s">
        <v>411</v>
      </c>
      <c r="F360" s="209" t="s">
        <v>412</v>
      </c>
      <c r="G360" s="210" t="s">
        <v>381</v>
      </c>
      <c r="H360" s="211">
        <v>6.2000000000000002</v>
      </c>
      <c r="I360" s="212"/>
      <c r="J360" s="213">
        <f>ROUND(I360*H360,2)</f>
        <v>0</v>
      </c>
      <c r="K360" s="209" t="s">
        <v>138</v>
      </c>
      <c r="L360" s="47"/>
      <c r="M360" s="214" t="s">
        <v>19</v>
      </c>
      <c r="N360" s="215" t="s">
        <v>43</v>
      </c>
      <c r="O360" s="87"/>
      <c r="P360" s="216">
        <f>O360*H360</f>
        <v>0</v>
      </c>
      <c r="Q360" s="216">
        <v>0</v>
      </c>
      <c r="R360" s="216">
        <f>Q360*H360</f>
        <v>0</v>
      </c>
      <c r="S360" s="216">
        <v>0</v>
      </c>
      <c r="T360" s="217">
        <f>S360*H360</f>
        <v>0</v>
      </c>
      <c r="U360" s="41"/>
      <c r="V360" s="41"/>
      <c r="W360" s="41"/>
      <c r="X360" s="41"/>
      <c r="Y360" s="41"/>
      <c r="Z360" s="41"/>
      <c r="AA360" s="41"/>
      <c r="AB360" s="41"/>
      <c r="AC360" s="41"/>
      <c r="AD360" s="41"/>
      <c r="AE360" s="41"/>
      <c r="AR360" s="218" t="s">
        <v>139</v>
      </c>
      <c r="AT360" s="218" t="s">
        <v>134</v>
      </c>
      <c r="AU360" s="218" t="s">
        <v>83</v>
      </c>
      <c r="AY360" s="20" t="s">
        <v>132</v>
      </c>
      <c r="BE360" s="219">
        <f>IF(N360="základní",J360,0)</f>
        <v>0</v>
      </c>
      <c r="BF360" s="219">
        <f>IF(N360="snížená",J360,0)</f>
        <v>0</v>
      </c>
      <c r="BG360" s="219">
        <f>IF(N360="zákl. přenesená",J360,0)</f>
        <v>0</v>
      </c>
      <c r="BH360" s="219">
        <f>IF(N360="sníž. přenesená",J360,0)</f>
        <v>0</v>
      </c>
      <c r="BI360" s="219">
        <f>IF(N360="nulová",J360,0)</f>
        <v>0</v>
      </c>
      <c r="BJ360" s="20" t="s">
        <v>80</v>
      </c>
      <c r="BK360" s="219">
        <f>ROUND(I360*H360,2)</f>
        <v>0</v>
      </c>
      <c r="BL360" s="20" t="s">
        <v>139</v>
      </c>
      <c r="BM360" s="218" t="s">
        <v>413</v>
      </c>
    </row>
    <row r="361" s="2" customFormat="1">
      <c r="A361" s="41"/>
      <c r="B361" s="42"/>
      <c r="C361" s="43"/>
      <c r="D361" s="220" t="s">
        <v>141</v>
      </c>
      <c r="E361" s="43"/>
      <c r="F361" s="221" t="s">
        <v>414</v>
      </c>
      <c r="G361" s="43"/>
      <c r="H361" s="43"/>
      <c r="I361" s="222"/>
      <c r="J361" s="43"/>
      <c r="K361" s="43"/>
      <c r="L361" s="47"/>
      <c r="M361" s="223"/>
      <c r="N361" s="224"/>
      <c r="O361" s="87"/>
      <c r="P361" s="87"/>
      <c r="Q361" s="87"/>
      <c r="R361" s="87"/>
      <c r="S361" s="87"/>
      <c r="T361" s="88"/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  <c r="AT361" s="20" t="s">
        <v>141</v>
      </c>
      <c r="AU361" s="20" t="s">
        <v>83</v>
      </c>
    </row>
    <row r="362" s="14" customFormat="1">
      <c r="A362" s="14"/>
      <c r="B362" s="236"/>
      <c r="C362" s="237"/>
      <c r="D362" s="227" t="s">
        <v>143</v>
      </c>
      <c r="E362" s="238" t="s">
        <v>19</v>
      </c>
      <c r="F362" s="239" t="s">
        <v>885</v>
      </c>
      <c r="G362" s="237"/>
      <c r="H362" s="240">
        <v>6.2000000000000002</v>
      </c>
      <c r="I362" s="241"/>
      <c r="J362" s="237"/>
      <c r="K362" s="237"/>
      <c r="L362" s="242"/>
      <c r="M362" s="243"/>
      <c r="N362" s="244"/>
      <c r="O362" s="244"/>
      <c r="P362" s="244"/>
      <c r="Q362" s="244"/>
      <c r="R362" s="244"/>
      <c r="S362" s="244"/>
      <c r="T362" s="245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46" t="s">
        <v>143</v>
      </c>
      <c r="AU362" s="246" t="s">
        <v>83</v>
      </c>
      <c r="AV362" s="14" t="s">
        <v>83</v>
      </c>
      <c r="AW362" s="14" t="s">
        <v>33</v>
      </c>
      <c r="AX362" s="14" t="s">
        <v>80</v>
      </c>
      <c r="AY362" s="246" t="s">
        <v>132</v>
      </c>
    </row>
    <row r="363" s="2" customFormat="1" ht="24.15" customHeight="1">
      <c r="A363" s="41"/>
      <c r="B363" s="42"/>
      <c r="C363" s="207" t="s">
        <v>742</v>
      </c>
      <c r="D363" s="207" t="s">
        <v>134</v>
      </c>
      <c r="E363" s="208" t="s">
        <v>417</v>
      </c>
      <c r="F363" s="209" t="s">
        <v>418</v>
      </c>
      <c r="G363" s="210" t="s">
        <v>381</v>
      </c>
      <c r="H363" s="211">
        <v>123.09999999999999</v>
      </c>
      <c r="I363" s="212"/>
      <c r="J363" s="213">
        <f>ROUND(I363*H363,2)</f>
        <v>0</v>
      </c>
      <c r="K363" s="209" t="s">
        <v>138</v>
      </c>
      <c r="L363" s="47"/>
      <c r="M363" s="214" t="s">
        <v>19</v>
      </c>
      <c r="N363" s="215" t="s">
        <v>43</v>
      </c>
      <c r="O363" s="87"/>
      <c r="P363" s="216">
        <f>O363*H363</f>
        <v>0</v>
      </c>
      <c r="Q363" s="216">
        <v>0</v>
      </c>
      <c r="R363" s="216">
        <f>Q363*H363</f>
        <v>0</v>
      </c>
      <c r="S363" s="216">
        <v>0</v>
      </c>
      <c r="T363" s="217">
        <f>S363*H363</f>
        <v>0</v>
      </c>
      <c r="U363" s="41"/>
      <c r="V363" s="41"/>
      <c r="W363" s="41"/>
      <c r="X363" s="41"/>
      <c r="Y363" s="41"/>
      <c r="Z363" s="41"/>
      <c r="AA363" s="41"/>
      <c r="AB363" s="41"/>
      <c r="AC363" s="41"/>
      <c r="AD363" s="41"/>
      <c r="AE363" s="41"/>
      <c r="AR363" s="218" t="s">
        <v>139</v>
      </c>
      <c r="AT363" s="218" t="s">
        <v>134</v>
      </c>
      <c r="AU363" s="218" t="s">
        <v>83</v>
      </c>
      <c r="AY363" s="20" t="s">
        <v>132</v>
      </c>
      <c r="BE363" s="219">
        <f>IF(N363="základní",J363,0)</f>
        <v>0</v>
      </c>
      <c r="BF363" s="219">
        <f>IF(N363="snížená",J363,0)</f>
        <v>0</v>
      </c>
      <c r="BG363" s="219">
        <f>IF(N363="zákl. přenesená",J363,0)</f>
        <v>0</v>
      </c>
      <c r="BH363" s="219">
        <f>IF(N363="sníž. přenesená",J363,0)</f>
        <v>0</v>
      </c>
      <c r="BI363" s="219">
        <f>IF(N363="nulová",J363,0)</f>
        <v>0</v>
      </c>
      <c r="BJ363" s="20" t="s">
        <v>80</v>
      </c>
      <c r="BK363" s="219">
        <f>ROUND(I363*H363,2)</f>
        <v>0</v>
      </c>
      <c r="BL363" s="20" t="s">
        <v>139</v>
      </c>
      <c r="BM363" s="218" t="s">
        <v>419</v>
      </c>
    </row>
    <row r="364" s="2" customFormat="1">
      <c r="A364" s="41"/>
      <c r="B364" s="42"/>
      <c r="C364" s="43"/>
      <c r="D364" s="220" t="s">
        <v>141</v>
      </c>
      <c r="E364" s="43"/>
      <c r="F364" s="221" t="s">
        <v>420</v>
      </c>
      <c r="G364" s="43"/>
      <c r="H364" s="43"/>
      <c r="I364" s="222"/>
      <c r="J364" s="43"/>
      <c r="K364" s="43"/>
      <c r="L364" s="47"/>
      <c r="M364" s="223"/>
      <c r="N364" s="224"/>
      <c r="O364" s="87"/>
      <c r="P364" s="87"/>
      <c r="Q364" s="87"/>
      <c r="R364" s="87"/>
      <c r="S364" s="87"/>
      <c r="T364" s="88"/>
      <c r="U364" s="41"/>
      <c r="V364" s="41"/>
      <c r="W364" s="41"/>
      <c r="X364" s="41"/>
      <c r="Y364" s="41"/>
      <c r="Z364" s="41"/>
      <c r="AA364" s="41"/>
      <c r="AB364" s="41"/>
      <c r="AC364" s="41"/>
      <c r="AD364" s="41"/>
      <c r="AE364" s="41"/>
      <c r="AT364" s="20" t="s">
        <v>141</v>
      </c>
      <c r="AU364" s="20" t="s">
        <v>83</v>
      </c>
    </row>
    <row r="365" s="14" customFormat="1">
      <c r="A365" s="14"/>
      <c r="B365" s="236"/>
      <c r="C365" s="237"/>
      <c r="D365" s="227" t="s">
        <v>143</v>
      </c>
      <c r="E365" s="238" t="s">
        <v>19</v>
      </c>
      <c r="F365" s="239" t="s">
        <v>878</v>
      </c>
      <c r="G365" s="237"/>
      <c r="H365" s="240">
        <v>117.8</v>
      </c>
      <c r="I365" s="241"/>
      <c r="J365" s="237"/>
      <c r="K365" s="237"/>
      <c r="L365" s="242"/>
      <c r="M365" s="243"/>
      <c r="N365" s="244"/>
      <c r="O365" s="244"/>
      <c r="P365" s="244"/>
      <c r="Q365" s="244"/>
      <c r="R365" s="244"/>
      <c r="S365" s="244"/>
      <c r="T365" s="245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46" t="s">
        <v>143</v>
      </c>
      <c r="AU365" s="246" t="s">
        <v>83</v>
      </c>
      <c r="AV365" s="14" t="s">
        <v>83</v>
      </c>
      <c r="AW365" s="14" t="s">
        <v>33</v>
      </c>
      <c r="AX365" s="14" t="s">
        <v>72</v>
      </c>
      <c r="AY365" s="246" t="s">
        <v>132</v>
      </c>
    </row>
    <row r="366" s="14" customFormat="1">
      <c r="A366" s="14"/>
      <c r="B366" s="236"/>
      <c r="C366" s="237"/>
      <c r="D366" s="227" t="s">
        <v>143</v>
      </c>
      <c r="E366" s="238" t="s">
        <v>19</v>
      </c>
      <c r="F366" s="239" t="s">
        <v>771</v>
      </c>
      <c r="G366" s="237"/>
      <c r="H366" s="240">
        <v>5.2999999999999998</v>
      </c>
      <c r="I366" s="241"/>
      <c r="J366" s="237"/>
      <c r="K366" s="237"/>
      <c r="L366" s="242"/>
      <c r="M366" s="243"/>
      <c r="N366" s="244"/>
      <c r="O366" s="244"/>
      <c r="P366" s="244"/>
      <c r="Q366" s="244"/>
      <c r="R366" s="244"/>
      <c r="S366" s="244"/>
      <c r="T366" s="245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46" t="s">
        <v>143</v>
      </c>
      <c r="AU366" s="246" t="s">
        <v>83</v>
      </c>
      <c r="AV366" s="14" t="s">
        <v>83</v>
      </c>
      <c r="AW366" s="14" t="s">
        <v>33</v>
      </c>
      <c r="AX366" s="14" t="s">
        <v>72</v>
      </c>
      <c r="AY366" s="246" t="s">
        <v>132</v>
      </c>
    </row>
    <row r="367" s="15" customFormat="1">
      <c r="A367" s="15"/>
      <c r="B367" s="247"/>
      <c r="C367" s="248"/>
      <c r="D367" s="227" t="s">
        <v>143</v>
      </c>
      <c r="E367" s="249" t="s">
        <v>19</v>
      </c>
      <c r="F367" s="250" t="s">
        <v>148</v>
      </c>
      <c r="G367" s="248"/>
      <c r="H367" s="251">
        <v>123.09999999999999</v>
      </c>
      <c r="I367" s="252"/>
      <c r="J367" s="248"/>
      <c r="K367" s="248"/>
      <c r="L367" s="253"/>
      <c r="M367" s="254"/>
      <c r="N367" s="255"/>
      <c r="O367" s="255"/>
      <c r="P367" s="255"/>
      <c r="Q367" s="255"/>
      <c r="R367" s="255"/>
      <c r="S367" s="255"/>
      <c r="T367" s="256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57" t="s">
        <v>143</v>
      </c>
      <c r="AU367" s="257" t="s">
        <v>83</v>
      </c>
      <c r="AV367" s="15" t="s">
        <v>139</v>
      </c>
      <c r="AW367" s="15" t="s">
        <v>33</v>
      </c>
      <c r="AX367" s="15" t="s">
        <v>80</v>
      </c>
      <c r="AY367" s="257" t="s">
        <v>132</v>
      </c>
    </row>
    <row r="368" s="2" customFormat="1" ht="24.15" customHeight="1">
      <c r="A368" s="41"/>
      <c r="B368" s="42"/>
      <c r="C368" s="207" t="s">
        <v>743</v>
      </c>
      <c r="D368" s="207" t="s">
        <v>134</v>
      </c>
      <c r="E368" s="208" t="s">
        <v>423</v>
      </c>
      <c r="F368" s="209" t="s">
        <v>424</v>
      </c>
      <c r="G368" s="210" t="s">
        <v>381</v>
      </c>
      <c r="H368" s="211">
        <v>41.799999999999997</v>
      </c>
      <c r="I368" s="212"/>
      <c r="J368" s="213">
        <f>ROUND(I368*H368,2)</f>
        <v>0</v>
      </c>
      <c r="K368" s="209" t="s">
        <v>138</v>
      </c>
      <c r="L368" s="47"/>
      <c r="M368" s="214" t="s">
        <v>19</v>
      </c>
      <c r="N368" s="215" t="s">
        <v>43</v>
      </c>
      <c r="O368" s="87"/>
      <c r="P368" s="216">
        <f>O368*H368</f>
        <v>0</v>
      </c>
      <c r="Q368" s="216">
        <v>0</v>
      </c>
      <c r="R368" s="216">
        <f>Q368*H368</f>
        <v>0</v>
      </c>
      <c r="S368" s="216">
        <v>0</v>
      </c>
      <c r="T368" s="217">
        <f>S368*H368</f>
        <v>0</v>
      </c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R368" s="218" t="s">
        <v>139</v>
      </c>
      <c r="AT368" s="218" t="s">
        <v>134</v>
      </c>
      <c r="AU368" s="218" t="s">
        <v>83</v>
      </c>
      <c r="AY368" s="20" t="s">
        <v>132</v>
      </c>
      <c r="BE368" s="219">
        <f>IF(N368="základní",J368,0)</f>
        <v>0</v>
      </c>
      <c r="BF368" s="219">
        <f>IF(N368="snížená",J368,0)</f>
        <v>0</v>
      </c>
      <c r="BG368" s="219">
        <f>IF(N368="zákl. přenesená",J368,0)</f>
        <v>0</v>
      </c>
      <c r="BH368" s="219">
        <f>IF(N368="sníž. přenesená",J368,0)</f>
        <v>0</v>
      </c>
      <c r="BI368" s="219">
        <f>IF(N368="nulová",J368,0)</f>
        <v>0</v>
      </c>
      <c r="BJ368" s="20" t="s">
        <v>80</v>
      </c>
      <c r="BK368" s="219">
        <f>ROUND(I368*H368,2)</f>
        <v>0</v>
      </c>
      <c r="BL368" s="20" t="s">
        <v>139</v>
      </c>
      <c r="BM368" s="218" t="s">
        <v>425</v>
      </c>
    </row>
    <row r="369" s="2" customFormat="1">
      <c r="A369" s="41"/>
      <c r="B369" s="42"/>
      <c r="C369" s="43"/>
      <c r="D369" s="220" t="s">
        <v>141</v>
      </c>
      <c r="E369" s="43"/>
      <c r="F369" s="221" t="s">
        <v>426</v>
      </c>
      <c r="G369" s="43"/>
      <c r="H369" s="43"/>
      <c r="I369" s="222"/>
      <c r="J369" s="43"/>
      <c r="K369" s="43"/>
      <c r="L369" s="47"/>
      <c r="M369" s="223"/>
      <c r="N369" s="224"/>
      <c r="O369" s="87"/>
      <c r="P369" s="87"/>
      <c r="Q369" s="87"/>
      <c r="R369" s="87"/>
      <c r="S369" s="87"/>
      <c r="T369" s="88"/>
      <c r="U369" s="41"/>
      <c r="V369" s="41"/>
      <c r="W369" s="41"/>
      <c r="X369" s="41"/>
      <c r="Y369" s="41"/>
      <c r="Z369" s="41"/>
      <c r="AA369" s="41"/>
      <c r="AB369" s="41"/>
      <c r="AC369" s="41"/>
      <c r="AD369" s="41"/>
      <c r="AE369" s="41"/>
      <c r="AT369" s="20" t="s">
        <v>141</v>
      </c>
      <c r="AU369" s="20" t="s">
        <v>83</v>
      </c>
    </row>
    <row r="370" s="14" customFormat="1">
      <c r="A370" s="14"/>
      <c r="B370" s="236"/>
      <c r="C370" s="237"/>
      <c r="D370" s="227" t="s">
        <v>143</v>
      </c>
      <c r="E370" s="238" t="s">
        <v>19</v>
      </c>
      <c r="F370" s="239" t="s">
        <v>883</v>
      </c>
      <c r="G370" s="237"/>
      <c r="H370" s="240">
        <v>41.799999999999997</v>
      </c>
      <c r="I370" s="241"/>
      <c r="J370" s="237"/>
      <c r="K370" s="237"/>
      <c r="L370" s="242"/>
      <c r="M370" s="243"/>
      <c r="N370" s="244"/>
      <c r="O370" s="244"/>
      <c r="P370" s="244"/>
      <c r="Q370" s="244"/>
      <c r="R370" s="244"/>
      <c r="S370" s="244"/>
      <c r="T370" s="245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46" t="s">
        <v>143</v>
      </c>
      <c r="AU370" s="246" t="s">
        <v>83</v>
      </c>
      <c r="AV370" s="14" t="s">
        <v>83</v>
      </c>
      <c r="AW370" s="14" t="s">
        <v>33</v>
      </c>
      <c r="AX370" s="14" t="s">
        <v>80</v>
      </c>
      <c r="AY370" s="246" t="s">
        <v>132</v>
      </c>
    </row>
    <row r="371" s="12" customFormat="1" ht="22.8" customHeight="1">
      <c r="A371" s="12"/>
      <c r="B371" s="191"/>
      <c r="C371" s="192"/>
      <c r="D371" s="193" t="s">
        <v>71</v>
      </c>
      <c r="E371" s="205" t="s">
        <v>427</v>
      </c>
      <c r="F371" s="205" t="s">
        <v>428</v>
      </c>
      <c r="G371" s="192"/>
      <c r="H371" s="192"/>
      <c r="I371" s="195"/>
      <c r="J371" s="206">
        <f>BK371</f>
        <v>0</v>
      </c>
      <c r="K371" s="192"/>
      <c r="L371" s="197"/>
      <c r="M371" s="198"/>
      <c r="N371" s="199"/>
      <c r="O371" s="199"/>
      <c r="P371" s="200">
        <f>SUM(P372:P373)</f>
        <v>0</v>
      </c>
      <c r="Q371" s="199"/>
      <c r="R371" s="200">
        <f>SUM(R372:R373)</f>
        <v>0</v>
      </c>
      <c r="S371" s="199"/>
      <c r="T371" s="201">
        <f>SUM(T372:T373)</f>
        <v>0</v>
      </c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R371" s="202" t="s">
        <v>80</v>
      </c>
      <c r="AT371" s="203" t="s">
        <v>71</v>
      </c>
      <c r="AU371" s="203" t="s">
        <v>80</v>
      </c>
      <c r="AY371" s="202" t="s">
        <v>132</v>
      </c>
      <c r="BK371" s="204">
        <f>SUM(BK372:BK373)</f>
        <v>0</v>
      </c>
    </row>
    <row r="372" s="2" customFormat="1" ht="24.15" customHeight="1">
      <c r="A372" s="41"/>
      <c r="B372" s="42"/>
      <c r="C372" s="207" t="s">
        <v>750</v>
      </c>
      <c r="D372" s="207" t="s">
        <v>134</v>
      </c>
      <c r="E372" s="208" t="s">
        <v>430</v>
      </c>
      <c r="F372" s="209" t="s">
        <v>431</v>
      </c>
      <c r="G372" s="210" t="s">
        <v>381</v>
      </c>
      <c r="H372" s="211">
        <v>30.792000000000002</v>
      </c>
      <c r="I372" s="212"/>
      <c r="J372" s="213">
        <f>ROUND(I372*H372,2)</f>
        <v>0</v>
      </c>
      <c r="K372" s="209" t="s">
        <v>138</v>
      </c>
      <c r="L372" s="47"/>
      <c r="M372" s="214" t="s">
        <v>19</v>
      </c>
      <c r="N372" s="215" t="s">
        <v>43</v>
      </c>
      <c r="O372" s="87"/>
      <c r="P372" s="216">
        <f>O372*H372</f>
        <v>0</v>
      </c>
      <c r="Q372" s="216">
        <v>0</v>
      </c>
      <c r="R372" s="216">
        <f>Q372*H372</f>
        <v>0</v>
      </c>
      <c r="S372" s="216">
        <v>0</v>
      </c>
      <c r="T372" s="217">
        <f>S372*H372</f>
        <v>0</v>
      </c>
      <c r="U372" s="41"/>
      <c r="V372" s="41"/>
      <c r="W372" s="41"/>
      <c r="X372" s="41"/>
      <c r="Y372" s="41"/>
      <c r="Z372" s="41"/>
      <c r="AA372" s="41"/>
      <c r="AB372" s="41"/>
      <c r="AC372" s="41"/>
      <c r="AD372" s="41"/>
      <c r="AE372" s="41"/>
      <c r="AR372" s="218" t="s">
        <v>139</v>
      </c>
      <c r="AT372" s="218" t="s">
        <v>134</v>
      </c>
      <c r="AU372" s="218" t="s">
        <v>83</v>
      </c>
      <c r="AY372" s="20" t="s">
        <v>132</v>
      </c>
      <c r="BE372" s="219">
        <f>IF(N372="základní",J372,0)</f>
        <v>0</v>
      </c>
      <c r="BF372" s="219">
        <f>IF(N372="snížená",J372,0)</f>
        <v>0</v>
      </c>
      <c r="BG372" s="219">
        <f>IF(N372="zákl. přenesená",J372,0)</f>
        <v>0</v>
      </c>
      <c r="BH372" s="219">
        <f>IF(N372="sníž. přenesená",J372,0)</f>
        <v>0</v>
      </c>
      <c r="BI372" s="219">
        <f>IF(N372="nulová",J372,0)</f>
        <v>0</v>
      </c>
      <c r="BJ372" s="20" t="s">
        <v>80</v>
      </c>
      <c r="BK372" s="219">
        <f>ROUND(I372*H372,2)</f>
        <v>0</v>
      </c>
      <c r="BL372" s="20" t="s">
        <v>139</v>
      </c>
      <c r="BM372" s="218" t="s">
        <v>432</v>
      </c>
    </row>
    <row r="373" s="2" customFormat="1">
      <c r="A373" s="41"/>
      <c r="B373" s="42"/>
      <c r="C373" s="43"/>
      <c r="D373" s="220" t="s">
        <v>141</v>
      </c>
      <c r="E373" s="43"/>
      <c r="F373" s="221" t="s">
        <v>433</v>
      </c>
      <c r="G373" s="43"/>
      <c r="H373" s="43"/>
      <c r="I373" s="222"/>
      <c r="J373" s="43"/>
      <c r="K373" s="43"/>
      <c r="L373" s="47"/>
      <c r="M373" s="269"/>
      <c r="N373" s="270"/>
      <c r="O373" s="271"/>
      <c r="P373" s="271"/>
      <c r="Q373" s="271"/>
      <c r="R373" s="271"/>
      <c r="S373" s="271"/>
      <c r="T373" s="272"/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T373" s="20" t="s">
        <v>141</v>
      </c>
      <c r="AU373" s="20" t="s">
        <v>83</v>
      </c>
    </row>
    <row r="374" s="2" customFormat="1" ht="6.96" customHeight="1">
      <c r="A374" s="41"/>
      <c r="B374" s="62"/>
      <c r="C374" s="63"/>
      <c r="D374" s="63"/>
      <c r="E374" s="63"/>
      <c r="F374" s="63"/>
      <c r="G374" s="63"/>
      <c r="H374" s="63"/>
      <c r="I374" s="63"/>
      <c r="J374" s="63"/>
      <c r="K374" s="63"/>
      <c r="L374" s="47"/>
      <c r="M374" s="41"/>
      <c r="O374" s="41"/>
      <c r="P374" s="41"/>
      <c r="Q374" s="41"/>
      <c r="R374" s="41"/>
      <c r="S374" s="41"/>
      <c r="T374" s="41"/>
      <c r="U374" s="41"/>
      <c r="V374" s="41"/>
      <c r="W374" s="41"/>
      <c r="X374" s="41"/>
      <c r="Y374" s="41"/>
      <c r="Z374" s="41"/>
      <c r="AA374" s="41"/>
      <c r="AB374" s="41"/>
      <c r="AC374" s="41"/>
      <c r="AD374" s="41"/>
      <c r="AE374" s="41"/>
    </row>
  </sheetData>
  <sheetProtection sheet="1" autoFilter="0" formatColumns="0" formatRows="0" objects="1" scenarios="1" spinCount="100000" saltValue="xMJTPydL0zgEXpiIDbVLq1EU2Lia52UqwCsVsz1HrPvNVdSDKXJtT8WJ80fRp8NtMz51ibCSJ4e9PUkO3yzqig==" hashValue="Ycq9x+N1BjRHubufV0NLEXcpva+9ibLmGHe5vixCVuFgLCLxOGDaHj+Dlbe7HcL9phYLo4NXXn+LyyAwekm0eQ==" algorithmName="SHA-512" password="CC35"/>
  <autoFilter ref="C84:K373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4_01/113106134"/>
    <hyperlink ref="F92" r:id="rId2" display="https://podminky.urs.cz/item/CS_URS_2024_01/113107166"/>
    <hyperlink ref="F95" r:id="rId3" display="https://podminky.urs.cz/item/CS_URS_2024_01/113107182"/>
    <hyperlink ref="F98" r:id="rId4" display="https://podminky.urs.cz/item/CS_URS_2024_01/113154124"/>
    <hyperlink ref="F101" r:id="rId5" display="https://podminky.urs.cz/item/CS_URS_2024_01/113202111"/>
    <hyperlink ref="F104" r:id="rId6" display="https://podminky.urs.cz/item/CS_URS_2024_01/121151104"/>
    <hyperlink ref="F108" r:id="rId7" display="https://podminky.urs.cz/item/CS_URS_2024_01/122452513"/>
    <hyperlink ref="F111" r:id="rId8" display="https://podminky.urs.cz/item/CS_URS_2024_01/162351103"/>
    <hyperlink ref="F115" r:id="rId9" display="https://podminky.urs.cz/item/CS_URS_2024_01/162651112"/>
    <hyperlink ref="F122" r:id="rId10" display="https://podminky.urs.cz/item/CS_URS_2024_01/162751137"/>
    <hyperlink ref="F129" r:id="rId11" display="https://podminky.urs.cz/item/CS_URS_2024_01/162751139"/>
    <hyperlink ref="F133" r:id="rId12" display="https://podminky.urs.cz/item/CS_URS_2024_01/167151101"/>
    <hyperlink ref="F137" r:id="rId13" display="https://podminky.urs.cz/item/CS_URS_2024_01/167151102"/>
    <hyperlink ref="F143" r:id="rId14" display="https://podminky.urs.cz/item/CS_URS_2024_01/171201231"/>
    <hyperlink ref="F147" r:id="rId15" display="https://podminky.urs.cz/item/CS_URS_2024_01/171251101"/>
    <hyperlink ref="F150" r:id="rId16" display="https://podminky.urs.cz/item/CS_URS_2024_01/171251201"/>
    <hyperlink ref="F157" r:id="rId17" display="https://podminky.urs.cz/item/CS_URS_2024_01/181252305"/>
    <hyperlink ref="F162" r:id="rId18" display="https://podminky.urs.cz/item/CS_URS_2024_01/181411122"/>
    <hyperlink ref="F167" r:id="rId19" display="https://podminky.urs.cz/item/CS_URS_2024_01/182251101"/>
    <hyperlink ref="F170" r:id="rId20" display="https://podminky.urs.cz/item/CS_URS_2024_01/182351023"/>
    <hyperlink ref="F174" r:id="rId21" display="https://podminky.urs.cz/item/CS_URS_2024_01/564831011"/>
    <hyperlink ref="F178" r:id="rId22" display="https://podminky.urs.cz/item/CS_URS_2024_01/564841012"/>
    <hyperlink ref="F182" r:id="rId23" display="https://podminky.urs.cz/item/CS_URS_2024_01/564851111"/>
    <hyperlink ref="F186" r:id="rId24" display="https://podminky.urs.cz/item/CS_URS_2024_01/565135121"/>
    <hyperlink ref="F190" r:id="rId25" display="https://podminky.urs.cz/item/CS_URS_2024_01/567142111"/>
    <hyperlink ref="F194" r:id="rId26" display="https://podminky.urs.cz/item/CS_URS_2024_01/569903311"/>
    <hyperlink ref="F199" r:id="rId27" display="https://podminky.urs.cz/item/CS_URS_2024_01/569931132"/>
    <hyperlink ref="F203" r:id="rId28" display="https://podminky.urs.cz/item/CS_URS_2024_01/573211107"/>
    <hyperlink ref="F207" r:id="rId29" display="https://podminky.urs.cz/item/CS_URS_2024_01/573211108"/>
    <hyperlink ref="F211" r:id="rId30" display="https://podminky.urs.cz/item/CS_URS_2024_01/577144141"/>
    <hyperlink ref="F215" r:id="rId31" display="https://podminky.urs.cz/item/CS_URS_2024_01/577155142"/>
    <hyperlink ref="F219" r:id="rId32" display="https://podminky.urs.cz/item/CS_URS_2024_01/581121215"/>
    <hyperlink ref="F223" r:id="rId33" display="https://podminky.urs.cz/item/CS_URS_2024_01/596211110"/>
    <hyperlink ref="F229" r:id="rId34" display="https://podminky.urs.cz/item/CS_URS_2024_01/913121111"/>
    <hyperlink ref="F241" r:id="rId35" display="https://podminky.urs.cz/item/CS_URS_2024_01/913121211"/>
    <hyperlink ref="F245" r:id="rId36" display="https://podminky.urs.cz/item/CS_URS_2024_01/913311111"/>
    <hyperlink ref="F249" r:id="rId37" display="https://podminky.urs.cz/item/CS_URS_2024_01/913311211"/>
    <hyperlink ref="F253" r:id="rId38" display="https://podminky.urs.cz/item/CS_URS_2024_01/914111111"/>
    <hyperlink ref="F265" r:id="rId39" display="https://podminky.urs.cz/item/CS_URS_2024_01/914511112"/>
    <hyperlink ref="F274" r:id="rId40" display="https://podminky.urs.cz/item/CS_URS_2024_01/915211112"/>
    <hyperlink ref="F280" r:id="rId41" display="https://podminky.urs.cz/item/CS_URS_2024_01/915231112"/>
    <hyperlink ref="F284" r:id="rId42" display="https://podminky.urs.cz/item/CS_URS_2024_01/915611111"/>
    <hyperlink ref="F286" r:id="rId43" display="https://podminky.urs.cz/item/CS_URS_2024_01/915621111"/>
    <hyperlink ref="F288" r:id="rId44" display="https://podminky.urs.cz/item/CS_URS_2024_01/916131213"/>
    <hyperlink ref="F293" r:id="rId45" display="https://podminky.urs.cz/item/CS_URS_2024_01/916241113"/>
    <hyperlink ref="F305" r:id="rId46" display="https://podminky.urs.cz/item/CS_URS_2024_01/916991121"/>
    <hyperlink ref="F309" r:id="rId47" display="https://podminky.urs.cz/item/CS_URS_2024_01/919731123"/>
    <hyperlink ref="F315" r:id="rId48" display="https://podminky.urs.cz/item/CS_URS_2024_01/919732211"/>
    <hyperlink ref="F320" r:id="rId49" display="https://podminky.urs.cz/item/CS_URS_2024_01/919735113"/>
    <hyperlink ref="F326" r:id="rId50" display="https://podminky.urs.cz/item/CS_URS_2024_01/938908411"/>
    <hyperlink ref="F330" r:id="rId51" display="https://podminky.urs.cz/item/CS_URS_2024_01/938909311"/>
    <hyperlink ref="F334" r:id="rId52" display="https://podminky.urs.cz/item/CS_URS_2024_01/979054451"/>
    <hyperlink ref="F338" r:id="rId53" display="https://podminky.urs.cz/item/CS_URS_2024_01/997221551"/>
    <hyperlink ref="F344" r:id="rId54" display="https://podminky.urs.cz/item/CS_URS_2024_01/997221559"/>
    <hyperlink ref="F354" r:id="rId55" display="https://podminky.urs.cz/item/CS_URS_2024_01/997221561"/>
    <hyperlink ref="F357" r:id="rId56" display="https://podminky.urs.cz/item/CS_URS_2024_01/997221569"/>
    <hyperlink ref="F361" r:id="rId57" display="https://podminky.urs.cz/item/CS_URS_2024_01/997221611"/>
    <hyperlink ref="F364" r:id="rId58" display="https://podminky.urs.cz/item/CS_URS_2024_01/997221873"/>
    <hyperlink ref="F369" r:id="rId59" display="https://podminky.urs.cz/item/CS_URS_2024_01/997221875"/>
    <hyperlink ref="F373" r:id="rId60" display="https://podminky.urs.cz/item/CS_URS_2024_01/998225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92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83</v>
      </c>
    </row>
    <row r="4" s="1" customFormat="1" ht="24.96" customHeight="1">
      <c r="B4" s="23"/>
      <c r="D4" s="133" t="s">
        <v>104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II/201 - BROUMOV - PRŮTAH, VJEZDOVÉ BRÁNY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105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886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93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15. 4. 2024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19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887</v>
      </c>
      <c r="F15" s="41"/>
      <c r="G15" s="41"/>
      <c r="H15" s="41"/>
      <c r="I15" s="135" t="s">
        <v>28</v>
      </c>
      <c r="J15" s="139" t="s">
        <v>19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29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28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31</v>
      </c>
      <c r="E20" s="41"/>
      <c r="F20" s="41"/>
      <c r="G20" s="41"/>
      <c r="H20" s="41"/>
      <c r="I20" s="135" t="s">
        <v>26</v>
      </c>
      <c r="J20" s="139" t="s">
        <v>19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32</v>
      </c>
      <c r="F21" s="41"/>
      <c r="G21" s="41"/>
      <c r="H21" s="41"/>
      <c r="I21" s="135" t="s">
        <v>28</v>
      </c>
      <c r="J21" s="139" t="s">
        <v>19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34</v>
      </c>
      <c r="E23" s="41"/>
      <c r="F23" s="41"/>
      <c r="G23" s="41"/>
      <c r="H23" s="41"/>
      <c r="I23" s="135" t="s">
        <v>26</v>
      </c>
      <c r="J23" s="139" t="s">
        <v>19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35</v>
      </c>
      <c r="F24" s="41"/>
      <c r="G24" s="41"/>
      <c r="H24" s="41"/>
      <c r="I24" s="135" t="s">
        <v>28</v>
      </c>
      <c r="J24" s="139" t="s">
        <v>19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36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38</v>
      </c>
      <c r="E30" s="41"/>
      <c r="F30" s="41"/>
      <c r="G30" s="41"/>
      <c r="H30" s="41"/>
      <c r="I30" s="41"/>
      <c r="J30" s="147">
        <f>ROUND(J86,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40</v>
      </c>
      <c r="G32" s="41"/>
      <c r="H32" s="41"/>
      <c r="I32" s="148" t="s">
        <v>39</v>
      </c>
      <c r="J32" s="148" t="s">
        <v>41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42</v>
      </c>
      <c r="E33" s="135" t="s">
        <v>43</v>
      </c>
      <c r="F33" s="150">
        <f>ROUND((SUM(BE86:BE551)),  2)</f>
        <v>0</v>
      </c>
      <c r="G33" s="41"/>
      <c r="H33" s="41"/>
      <c r="I33" s="151">
        <v>0.20999999999999999</v>
      </c>
      <c r="J33" s="150">
        <f>ROUND(((SUM(BE86:BE551))*I33),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44</v>
      </c>
      <c r="F34" s="150">
        <f>ROUND((SUM(BF86:BF551)),  2)</f>
        <v>0</v>
      </c>
      <c r="G34" s="41"/>
      <c r="H34" s="41"/>
      <c r="I34" s="151">
        <v>0.12</v>
      </c>
      <c r="J34" s="150">
        <f>ROUND(((SUM(BF86:BF551))*I34),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45</v>
      </c>
      <c r="F35" s="150">
        <f>ROUND((SUM(BG86:BG551)),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46</v>
      </c>
      <c r="F36" s="150">
        <f>ROUND((SUM(BH86:BH551)),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47</v>
      </c>
      <c r="F37" s="150">
        <f>ROUND((SUM(BI86:BI551)),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48</v>
      </c>
      <c r="E39" s="154"/>
      <c r="F39" s="154"/>
      <c r="G39" s="155" t="s">
        <v>49</v>
      </c>
      <c r="H39" s="156" t="s">
        <v>50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107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II/201 - BROUMOV - PRŮTAH, VJEZDOVÉ BRÁNY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105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104 - ZŘÍZENÍ PŘECHODU PRO CHODCE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Broumov</v>
      </c>
      <c r="G52" s="43"/>
      <c r="H52" s="43"/>
      <c r="I52" s="35" t="s">
        <v>23</v>
      </c>
      <c r="J52" s="75" t="str">
        <f>IF(J12="","",J12)</f>
        <v>15. 4. 2024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Obec Broumov</v>
      </c>
      <c r="G54" s="43"/>
      <c r="H54" s="43"/>
      <c r="I54" s="35" t="s">
        <v>31</v>
      </c>
      <c r="J54" s="39" t="str">
        <f>E21</f>
        <v>Ing. Jaroslav Rojt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34</v>
      </c>
      <c r="J55" s="39" t="str">
        <f>E24</f>
        <v>Jan Leinhäupel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108</v>
      </c>
      <c r="D57" s="165"/>
      <c r="E57" s="165"/>
      <c r="F57" s="165"/>
      <c r="G57" s="165"/>
      <c r="H57" s="165"/>
      <c r="I57" s="165"/>
      <c r="J57" s="166" t="s">
        <v>109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70</v>
      </c>
      <c r="D59" s="43"/>
      <c r="E59" s="43"/>
      <c r="F59" s="43"/>
      <c r="G59" s="43"/>
      <c r="H59" s="43"/>
      <c r="I59" s="43"/>
      <c r="J59" s="105">
        <f>J86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110</v>
      </c>
    </row>
    <row r="60" s="9" customFormat="1" ht="24.96" customHeight="1">
      <c r="A60" s="9"/>
      <c r="B60" s="168"/>
      <c r="C60" s="169"/>
      <c r="D60" s="170" t="s">
        <v>111</v>
      </c>
      <c r="E60" s="171"/>
      <c r="F60" s="171"/>
      <c r="G60" s="171"/>
      <c r="H60" s="171"/>
      <c r="I60" s="171"/>
      <c r="J60" s="172">
        <f>J87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112</v>
      </c>
      <c r="E61" s="177"/>
      <c r="F61" s="177"/>
      <c r="G61" s="177"/>
      <c r="H61" s="177"/>
      <c r="I61" s="177"/>
      <c r="J61" s="178">
        <f>J88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888</v>
      </c>
      <c r="E62" s="177"/>
      <c r="F62" s="177"/>
      <c r="G62" s="177"/>
      <c r="H62" s="177"/>
      <c r="I62" s="177"/>
      <c r="J62" s="178">
        <f>J212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113</v>
      </c>
      <c r="E63" s="177"/>
      <c r="F63" s="177"/>
      <c r="G63" s="177"/>
      <c r="H63" s="177"/>
      <c r="I63" s="177"/>
      <c r="J63" s="178">
        <f>J232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114</v>
      </c>
      <c r="E64" s="177"/>
      <c r="F64" s="177"/>
      <c r="G64" s="177"/>
      <c r="H64" s="177"/>
      <c r="I64" s="177"/>
      <c r="J64" s="178">
        <f>J319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115</v>
      </c>
      <c r="E65" s="177"/>
      <c r="F65" s="177"/>
      <c r="G65" s="177"/>
      <c r="H65" s="177"/>
      <c r="I65" s="177"/>
      <c r="J65" s="178">
        <f>J496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4"/>
      <c r="C66" s="175"/>
      <c r="D66" s="176" t="s">
        <v>116</v>
      </c>
      <c r="E66" s="177"/>
      <c r="F66" s="177"/>
      <c r="G66" s="177"/>
      <c r="H66" s="177"/>
      <c r="I66" s="177"/>
      <c r="J66" s="178">
        <f>J549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1"/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13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6.96" customHeight="1">
      <c r="A68" s="41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3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72" s="2" customFormat="1" ht="6.96" customHeight="1">
      <c r="A72" s="41"/>
      <c r="B72" s="64"/>
      <c r="C72" s="65"/>
      <c r="D72" s="65"/>
      <c r="E72" s="65"/>
      <c r="F72" s="65"/>
      <c r="G72" s="65"/>
      <c r="H72" s="65"/>
      <c r="I72" s="65"/>
      <c r="J72" s="65"/>
      <c r="K72" s="65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24.96" customHeight="1">
      <c r="A73" s="41"/>
      <c r="B73" s="42"/>
      <c r="C73" s="26" t="s">
        <v>117</v>
      </c>
      <c r="D73" s="43"/>
      <c r="E73" s="43"/>
      <c r="F73" s="43"/>
      <c r="G73" s="43"/>
      <c r="H73" s="43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2" customHeight="1">
      <c r="A75" s="41"/>
      <c r="B75" s="42"/>
      <c r="C75" s="35" t="s">
        <v>16</v>
      </c>
      <c r="D75" s="43"/>
      <c r="E75" s="43"/>
      <c r="F75" s="43"/>
      <c r="G75" s="43"/>
      <c r="H75" s="43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6.5" customHeight="1">
      <c r="A76" s="41"/>
      <c r="B76" s="42"/>
      <c r="C76" s="43"/>
      <c r="D76" s="43"/>
      <c r="E76" s="163" t="str">
        <f>E7</f>
        <v>II/201 - BROUMOV - PRŮTAH, VJEZDOVÉ BRÁNY</v>
      </c>
      <c r="F76" s="35"/>
      <c r="G76" s="35"/>
      <c r="H76" s="35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2" customHeight="1">
      <c r="A77" s="41"/>
      <c r="B77" s="42"/>
      <c r="C77" s="35" t="s">
        <v>105</v>
      </c>
      <c r="D77" s="43"/>
      <c r="E77" s="43"/>
      <c r="F77" s="43"/>
      <c r="G77" s="43"/>
      <c r="H77" s="43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6.5" customHeight="1">
      <c r="A78" s="41"/>
      <c r="B78" s="42"/>
      <c r="C78" s="43"/>
      <c r="D78" s="43"/>
      <c r="E78" s="72" t="str">
        <f>E9</f>
        <v>104 - ZŘÍZENÍ PŘECHODU PRO CHODCE</v>
      </c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6.96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2" customHeight="1">
      <c r="A80" s="41"/>
      <c r="B80" s="42"/>
      <c r="C80" s="35" t="s">
        <v>21</v>
      </c>
      <c r="D80" s="43"/>
      <c r="E80" s="43"/>
      <c r="F80" s="30" t="str">
        <f>F12</f>
        <v>Broumov</v>
      </c>
      <c r="G80" s="43"/>
      <c r="H80" s="43"/>
      <c r="I80" s="35" t="s">
        <v>23</v>
      </c>
      <c r="J80" s="75" t="str">
        <f>IF(J12="","",J12)</f>
        <v>15. 4. 2024</v>
      </c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5.15" customHeight="1">
      <c r="A82" s="41"/>
      <c r="B82" s="42"/>
      <c r="C82" s="35" t="s">
        <v>25</v>
      </c>
      <c r="D82" s="43"/>
      <c r="E82" s="43"/>
      <c r="F82" s="30" t="str">
        <f>E15</f>
        <v>Obec Broumov</v>
      </c>
      <c r="G82" s="43"/>
      <c r="H82" s="43"/>
      <c r="I82" s="35" t="s">
        <v>31</v>
      </c>
      <c r="J82" s="39" t="str">
        <f>E21</f>
        <v>Ing. Jaroslav Rojt</v>
      </c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5.15" customHeight="1">
      <c r="A83" s="41"/>
      <c r="B83" s="42"/>
      <c r="C83" s="35" t="s">
        <v>29</v>
      </c>
      <c r="D83" s="43"/>
      <c r="E83" s="43"/>
      <c r="F83" s="30" t="str">
        <f>IF(E18="","",E18)</f>
        <v>Vyplň údaj</v>
      </c>
      <c r="G83" s="43"/>
      <c r="H83" s="43"/>
      <c r="I83" s="35" t="s">
        <v>34</v>
      </c>
      <c r="J83" s="39" t="str">
        <f>E24</f>
        <v>Jan Leinhäupel</v>
      </c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0.32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3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11" customFormat="1" ht="29.28" customHeight="1">
      <c r="A85" s="180"/>
      <c r="B85" s="181"/>
      <c r="C85" s="182" t="s">
        <v>118</v>
      </c>
      <c r="D85" s="183" t="s">
        <v>57</v>
      </c>
      <c r="E85" s="183" t="s">
        <v>53</v>
      </c>
      <c r="F85" s="183" t="s">
        <v>54</v>
      </c>
      <c r="G85" s="183" t="s">
        <v>119</v>
      </c>
      <c r="H85" s="183" t="s">
        <v>120</v>
      </c>
      <c r="I85" s="183" t="s">
        <v>121</v>
      </c>
      <c r="J85" s="183" t="s">
        <v>109</v>
      </c>
      <c r="K85" s="184" t="s">
        <v>122</v>
      </c>
      <c r="L85" s="185"/>
      <c r="M85" s="95" t="s">
        <v>19</v>
      </c>
      <c r="N85" s="96" t="s">
        <v>42</v>
      </c>
      <c r="O85" s="96" t="s">
        <v>123</v>
      </c>
      <c r="P85" s="96" t="s">
        <v>124</v>
      </c>
      <c r="Q85" s="96" t="s">
        <v>125</v>
      </c>
      <c r="R85" s="96" t="s">
        <v>126</v>
      </c>
      <c r="S85" s="96" t="s">
        <v>127</v>
      </c>
      <c r="T85" s="97" t="s">
        <v>128</v>
      </c>
      <c r="U85" s="180"/>
      <c r="V85" s="180"/>
      <c r="W85" s="180"/>
      <c r="X85" s="180"/>
      <c r="Y85" s="180"/>
      <c r="Z85" s="180"/>
      <c r="AA85" s="180"/>
      <c r="AB85" s="180"/>
      <c r="AC85" s="180"/>
      <c r="AD85" s="180"/>
      <c r="AE85" s="180"/>
    </row>
    <row r="86" s="2" customFormat="1" ht="22.8" customHeight="1">
      <c r="A86" s="41"/>
      <c r="B86" s="42"/>
      <c r="C86" s="102" t="s">
        <v>129</v>
      </c>
      <c r="D86" s="43"/>
      <c r="E86" s="43"/>
      <c r="F86" s="43"/>
      <c r="G86" s="43"/>
      <c r="H86" s="43"/>
      <c r="I86" s="43"/>
      <c r="J86" s="186">
        <f>BK86</f>
        <v>0</v>
      </c>
      <c r="K86" s="43"/>
      <c r="L86" s="47"/>
      <c r="M86" s="98"/>
      <c r="N86" s="187"/>
      <c r="O86" s="99"/>
      <c r="P86" s="188">
        <f>P87</f>
        <v>0</v>
      </c>
      <c r="Q86" s="99"/>
      <c r="R86" s="188">
        <f>R87</f>
        <v>126.14188519999999</v>
      </c>
      <c r="S86" s="99"/>
      <c r="T86" s="189">
        <f>T87</f>
        <v>374.05599999999998</v>
      </c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T86" s="20" t="s">
        <v>71</v>
      </c>
      <c r="AU86" s="20" t="s">
        <v>110</v>
      </c>
      <c r="BK86" s="190">
        <f>BK87</f>
        <v>0</v>
      </c>
    </row>
    <row r="87" s="12" customFormat="1" ht="25.92" customHeight="1">
      <c r="A87" s="12"/>
      <c r="B87" s="191"/>
      <c r="C87" s="192"/>
      <c r="D87" s="193" t="s">
        <v>71</v>
      </c>
      <c r="E87" s="194" t="s">
        <v>130</v>
      </c>
      <c r="F87" s="194" t="s">
        <v>131</v>
      </c>
      <c r="G87" s="192"/>
      <c r="H87" s="192"/>
      <c r="I87" s="195"/>
      <c r="J87" s="196">
        <f>BK87</f>
        <v>0</v>
      </c>
      <c r="K87" s="192"/>
      <c r="L87" s="197"/>
      <c r="M87" s="198"/>
      <c r="N87" s="199"/>
      <c r="O87" s="199"/>
      <c r="P87" s="200">
        <f>P88+P212+P232+P319+P496+P549</f>
        <v>0</v>
      </c>
      <c r="Q87" s="199"/>
      <c r="R87" s="200">
        <f>R88+R212+R232+R319+R496+R549</f>
        <v>126.14188519999999</v>
      </c>
      <c r="S87" s="199"/>
      <c r="T87" s="201">
        <f>T88+T212+T232+T319+T496+T549</f>
        <v>374.05599999999998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2" t="s">
        <v>80</v>
      </c>
      <c r="AT87" s="203" t="s">
        <v>71</v>
      </c>
      <c r="AU87" s="203" t="s">
        <v>72</v>
      </c>
      <c r="AY87" s="202" t="s">
        <v>132</v>
      </c>
      <c r="BK87" s="204">
        <f>BK88+BK212+BK232+BK319+BK496+BK549</f>
        <v>0</v>
      </c>
    </row>
    <row r="88" s="12" customFormat="1" ht="22.8" customHeight="1">
      <c r="A88" s="12"/>
      <c r="B88" s="191"/>
      <c r="C88" s="192"/>
      <c r="D88" s="193" t="s">
        <v>71</v>
      </c>
      <c r="E88" s="205" t="s">
        <v>80</v>
      </c>
      <c r="F88" s="205" t="s">
        <v>133</v>
      </c>
      <c r="G88" s="192"/>
      <c r="H88" s="192"/>
      <c r="I88" s="195"/>
      <c r="J88" s="206">
        <f>BK88</f>
        <v>0</v>
      </c>
      <c r="K88" s="192"/>
      <c r="L88" s="197"/>
      <c r="M88" s="198"/>
      <c r="N88" s="199"/>
      <c r="O88" s="199"/>
      <c r="P88" s="200">
        <f>SUM(P89:P211)</f>
        <v>0</v>
      </c>
      <c r="Q88" s="199"/>
      <c r="R88" s="200">
        <f>SUM(R89:R211)</f>
        <v>0.010999999999999999</v>
      </c>
      <c r="S88" s="199"/>
      <c r="T88" s="201">
        <f>SUM(T89:T211)</f>
        <v>362.08999999999998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2" t="s">
        <v>80</v>
      </c>
      <c r="AT88" s="203" t="s">
        <v>71</v>
      </c>
      <c r="AU88" s="203" t="s">
        <v>80</v>
      </c>
      <c r="AY88" s="202" t="s">
        <v>132</v>
      </c>
      <c r="BK88" s="204">
        <f>SUM(BK89:BK211)</f>
        <v>0</v>
      </c>
    </row>
    <row r="89" s="2" customFormat="1" ht="24.15" customHeight="1">
      <c r="A89" s="41"/>
      <c r="B89" s="42"/>
      <c r="C89" s="207" t="s">
        <v>80</v>
      </c>
      <c r="D89" s="207" t="s">
        <v>134</v>
      </c>
      <c r="E89" s="208" t="s">
        <v>889</v>
      </c>
      <c r="F89" s="209" t="s">
        <v>890</v>
      </c>
      <c r="G89" s="210" t="s">
        <v>137</v>
      </c>
      <c r="H89" s="211">
        <v>89</v>
      </c>
      <c r="I89" s="212"/>
      <c r="J89" s="213">
        <f>ROUND(I89*H89,2)</f>
        <v>0</v>
      </c>
      <c r="K89" s="209" t="s">
        <v>138</v>
      </c>
      <c r="L89" s="47"/>
      <c r="M89" s="214" t="s">
        <v>19</v>
      </c>
      <c r="N89" s="215" t="s">
        <v>43</v>
      </c>
      <c r="O89" s="87"/>
      <c r="P89" s="216">
        <f>O89*H89</f>
        <v>0</v>
      </c>
      <c r="Q89" s="216">
        <v>0</v>
      </c>
      <c r="R89" s="216">
        <f>Q89*H89</f>
        <v>0</v>
      </c>
      <c r="S89" s="216">
        <v>0</v>
      </c>
      <c r="T89" s="217">
        <f>S89*H89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R89" s="218" t="s">
        <v>139</v>
      </c>
      <c r="AT89" s="218" t="s">
        <v>134</v>
      </c>
      <c r="AU89" s="218" t="s">
        <v>83</v>
      </c>
      <c r="AY89" s="20" t="s">
        <v>132</v>
      </c>
      <c r="BE89" s="219">
        <f>IF(N89="základní",J89,0)</f>
        <v>0</v>
      </c>
      <c r="BF89" s="219">
        <f>IF(N89="snížená",J89,0)</f>
        <v>0</v>
      </c>
      <c r="BG89" s="219">
        <f>IF(N89="zákl. přenesená",J89,0)</f>
        <v>0</v>
      </c>
      <c r="BH89" s="219">
        <f>IF(N89="sníž. přenesená",J89,0)</f>
        <v>0</v>
      </c>
      <c r="BI89" s="219">
        <f>IF(N89="nulová",J89,0)</f>
        <v>0</v>
      </c>
      <c r="BJ89" s="20" t="s">
        <v>80</v>
      </c>
      <c r="BK89" s="219">
        <f>ROUND(I89*H89,2)</f>
        <v>0</v>
      </c>
      <c r="BL89" s="20" t="s">
        <v>139</v>
      </c>
      <c r="BM89" s="218" t="s">
        <v>891</v>
      </c>
    </row>
    <row r="90" s="2" customFormat="1">
      <c r="A90" s="41"/>
      <c r="B90" s="42"/>
      <c r="C90" s="43"/>
      <c r="D90" s="220" t="s">
        <v>141</v>
      </c>
      <c r="E90" s="43"/>
      <c r="F90" s="221" t="s">
        <v>892</v>
      </c>
      <c r="G90" s="43"/>
      <c r="H90" s="43"/>
      <c r="I90" s="222"/>
      <c r="J90" s="43"/>
      <c r="K90" s="43"/>
      <c r="L90" s="47"/>
      <c r="M90" s="223"/>
      <c r="N90" s="224"/>
      <c r="O90" s="87"/>
      <c r="P90" s="87"/>
      <c r="Q90" s="87"/>
      <c r="R90" s="87"/>
      <c r="S90" s="87"/>
      <c r="T90" s="88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T90" s="20" t="s">
        <v>141</v>
      </c>
      <c r="AU90" s="20" t="s">
        <v>83</v>
      </c>
    </row>
    <row r="91" s="14" customFormat="1">
      <c r="A91" s="14"/>
      <c r="B91" s="236"/>
      <c r="C91" s="237"/>
      <c r="D91" s="227" t="s">
        <v>143</v>
      </c>
      <c r="E91" s="238" t="s">
        <v>19</v>
      </c>
      <c r="F91" s="239" t="s">
        <v>893</v>
      </c>
      <c r="G91" s="237"/>
      <c r="H91" s="240">
        <v>89</v>
      </c>
      <c r="I91" s="241"/>
      <c r="J91" s="237"/>
      <c r="K91" s="237"/>
      <c r="L91" s="242"/>
      <c r="M91" s="243"/>
      <c r="N91" s="244"/>
      <c r="O91" s="244"/>
      <c r="P91" s="244"/>
      <c r="Q91" s="244"/>
      <c r="R91" s="244"/>
      <c r="S91" s="244"/>
      <c r="T91" s="245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46" t="s">
        <v>143</v>
      </c>
      <c r="AU91" s="246" t="s">
        <v>83</v>
      </c>
      <c r="AV91" s="14" t="s">
        <v>83</v>
      </c>
      <c r="AW91" s="14" t="s">
        <v>33</v>
      </c>
      <c r="AX91" s="14" t="s">
        <v>80</v>
      </c>
      <c r="AY91" s="246" t="s">
        <v>132</v>
      </c>
    </row>
    <row r="92" s="2" customFormat="1" ht="16.5" customHeight="1">
      <c r="A92" s="41"/>
      <c r="B92" s="42"/>
      <c r="C92" s="207" t="s">
        <v>83</v>
      </c>
      <c r="D92" s="207" t="s">
        <v>134</v>
      </c>
      <c r="E92" s="208" t="s">
        <v>894</v>
      </c>
      <c r="F92" s="209" t="s">
        <v>895</v>
      </c>
      <c r="G92" s="210" t="s">
        <v>137</v>
      </c>
      <c r="H92" s="211">
        <v>89</v>
      </c>
      <c r="I92" s="212"/>
      <c r="J92" s="213">
        <f>ROUND(I92*H92,2)</f>
        <v>0</v>
      </c>
      <c r="K92" s="209" t="s">
        <v>138</v>
      </c>
      <c r="L92" s="47"/>
      <c r="M92" s="214" t="s">
        <v>19</v>
      </c>
      <c r="N92" s="215" t="s">
        <v>43</v>
      </c>
      <c r="O92" s="87"/>
      <c r="P92" s="216">
        <f>O92*H92</f>
        <v>0</v>
      </c>
      <c r="Q92" s="216">
        <v>0</v>
      </c>
      <c r="R92" s="216">
        <f>Q92*H92</f>
        <v>0</v>
      </c>
      <c r="S92" s="216">
        <v>0</v>
      </c>
      <c r="T92" s="217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18" t="s">
        <v>139</v>
      </c>
      <c r="AT92" s="218" t="s">
        <v>134</v>
      </c>
      <c r="AU92" s="218" t="s">
        <v>83</v>
      </c>
      <c r="AY92" s="20" t="s">
        <v>132</v>
      </c>
      <c r="BE92" s="219">
        <f>IF(N92="základní",J92,0)</f>
        <v>0</v>
      </c>
      <c r="BF92" s="219">
        <f>IF(N92="snížená",J92,0)</f>
        <v>0</v>
      </c>
      <c r="BG92" s="219">
        <f>IF(N92="zákl. přenesená",J92,0)</f>
        <v>0</v>
      </c>
      <c r="BH92" s="219">
        <f>IF(N92="sníž. přenesená",J92,0)</f>
        <v>0</v>
      </c>
      <c r="BI92" s="219">
        <f>IF(N92="nulová",J92,0)</f>
        <v>0</v>
      </c>
      <c r="BJ92" s="20" t="s">
        <v>80</v>
      </c>
      <c r="BK92" s="219">
        <f>ROUND(I92*H92,2)</f>
        <v>0</v>
      </c>
      <c r="BL92" s="20" t="s">
        <v>139</v>
      </c>
      <c r="BM92" s="218" t="s">
        <v>896</v>
      </c>
    </row>
    <row r="93" s="2" customFormat="1">
      <c r="A93" s="41"/>
      <c r="B93" s="42"/>
      <c r="C93" s="43"/>
      <c r="D93" s="220" t="s">
        <v>141</v>
      </c>
      <c r="E93" s="43"/>
      <c r="F93" s="221" t="s">
        <v>897</v>
      </c>
      <c r="G93" s="43"/>
      <c r="H93" s="43"/>
      <c r="I93" s="222"/>
      <c r="J93" s="43"/>
      <c r="K93" s="43"/>
      <c r="L93" s="47"/>
      <c r="M93" s="223"/>
      <c r="N93" s="224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141</v>
      </c>
      <c r="AU93" s="20" t="s">
        <v>83</v>
      </c>
    </row>
    <row r="94" s="14" customFormat="1">
      <c r="A94" s="14"/>
      <c r="B94" s="236"/>
      <c r="C94" s="237"/>
      <c r="D94" s="227" t="s">
        <v>143</v>
      </c>
      <c r="E94" s="238" t="s">
        <v>19</v>
      </c>
      <c r="F94" s="239" t="s">
        <v>898</v>
      </c>
      <c r="G94" s="237"/>
      <c r="H94" s="240">
        <v>89</v>
      </c>
      <c r="I94" s="241"/>
      <c r="J94" s="237"/>
      <c r="K94" s="237"/>
      <c r="L94" s="242"/>
      <c r="M94" s="243"/>
      <c r="N94" s="244"/>
      <c r="O94" s="244"/>
      <c r="P94" s="244"/>
      <c r="Q94" s="244"/>
      <c r="R94" s="244"/>
      <c r="S94" s="244"/>
      <c r="T94" s="245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6" t="s">
        <v>143</v>
      </c>
      <c r="AU94" s="246" t="s">
        <v>83</v>
      </c>
      <c r="AV94" s="14" t="s">
        <v>83</v>
      </c>
      <c r="AW94" s="14" t="s">
        <v>33</v>
      </c>
      <c r="AX94" s="14" t="s">
        <v>80</v>
      </c>
      <c r="AY94" s="246" t="s">
        <v>132</v>
      </c>
    </row>
    <row r="95" s="2" customFormat="1" ht="37.8" customHeight="1">
      <c r="A95" s="41"/>
      <c r="B95" s="42"/>
      <c r="C95" s="207" t="s">
        <v>157</v>
      </c>
      <c r="D95" s="207" t="s">
        <v>134</v>
      </c>
      <c r="E95" s="208" t="s">
        <v>804</v>
      </c>
      <c r="F95" s="209" t="s">
        <v>805</v>
      </c>
      <c r="G95" s="210" t="s">
        <v>137</v>
      </c>
      <c r="H95" s="211">
        <v>25</v>
      </c>
      <c r="I95" s="212"/>
      <c r="J95" s="213">
        <f>ROUND(I95*H95,2)</f>
        <v>0</v>
      </c>
      <c r="K95" s="209" t="s">
        <v>138</v>
      </c>
      <c r="L95" s="47"/>
      <c r="M95" s="214" t="s">
        <v>19</v>
      </c>
      <c r="N95" s="215" t="s">
        <v>43</v>
      </c>
      <c r="O95" s="87"/>
      <c r="P95" s="216">
        <f>O95*H95</f>
        <v>0</v>
      </c>
      <c r="Q95" s="216">
        <v>0</v>
      </c>
      <c r="R95" s="216">
        <f>Q95*H95</f>
        <v>0</v>
      </c>
      <c r="S95" s="216">
        <v>0.26000000000000001</v>
      </c>
      <c r="T95" s="217">
        <f>S95*H95</f>
        <v>6.5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18" t="s">
        <v>139</v>
      </c>
      <c r="AT95" s="218" t="s">
        <v>134</v>
      </c>
      <c r="AU95" s="218" t="s">
        <v>83</v>
      </c>
      <c r="AY95" s="20" t="s">
        <v>132</v>
      </c>
      <c r="BE95" s="219">
        <f>IF(N95="základní",J95,0)</f>
        <v>0</v>
      </c>
      <c r="BF95" s="219">
        <f>IF(N95="snížená",J95,0)</f>
        <v>0</v>
      </c>
      <c r="BG95" s="219">
        <f>IF(N95="zákl. přenesená",J95,0)</f>
        <v>0</v>
      </c>
      <c r="BH95" s="219">
        <f>IF(N95="sníž. přenesená",J95,0)</f>
        <v>0</v>
      </c>
      <c r="BI95" s="219">
        <f>IF(N95="nulová",J95,0)</f>
        <v>0</v>
      </c>
      <c r="BJ95" s="20" t="s">
        <v>80</v>
      </c>
      <c r="BK95" s="219">
        <f>ROUND(I95*H95,2)</f>
        <v>0</v>
      </c>
      <c r="BL95" s="20" t="s">
        <v>139</v>
      </c>
      <c r="BM95" s="218" t="s">
        <v>806</v>
      </c>
    </row>
    <row r="96" s="2" customFormat="1">
      <c r="A96" s="41"/>
      <c r="B96" s="42"/>
      <c r="C96" s="43"/>
      <c r="D96" s="220" t="s">
        <v>141</v>
      </c>
      <c r="E96" s="43"/>
      <c r="F96" s="221" t="s">
        <v>807</v>
      </c>
      <c r="G96" s="43"/>
      <c r="H96" s="43"/>
      <c r="I96" s="222"/>
      <c r="J96" s="43"/>
      <c r="K96" s="43"/>
      <c r="L96" s="47"/>
      <c r="M96" s="223"/>
      <c r="N96" s="224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141</v>
      </c>
      <c r="AU96" s="20" t="s">
        <v>83</v>
      </c>
    </row>
    <row r="97" s="14" customFormat="1">
      <c r="A97" s="14"/>
      <c r="B97" s="236"/>
      <c r="C97" s="237"/>
      <c r="D97" s="227" t="s">
        <v>143</v>
      </c>
      <c r="E97" s="238" t="s">
        <v>19</v>
      </c>
      <c r="F97" s="239" t="s">
        <v>899</v>
      </c>
      <c r="G97" s="237"/>
      <c r="H97" s="240">
        <v>25</v>
      </c>
      <c r="I97" s="241"/>
      <c r="J97" s="237"/>
      <c r="K97" s="237"/>
      <c r="L97" s="242"/>
      <c r="M97" s="243"/>
      <c r="N97" s="244"/>
      <c r="O97" s="244"/>
      <c r="P97" s="244"/>
      <c r="Q97" s="244"/>
      <c r="R97" s="244"/>
      <c r="S97" s="244"/>
      <c r="T97" s="245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6" t="s">
        <v>143</v>
      </c>
      <c r="AU97" s="246" t="s">
        <v>83</v>
      </c>
      <c r="AV97" s="14" t="s">
        <v>83</v>
      </c>
      <c r="AW97" s="14" t="s">
        <v>33</v>
      </c>
      <c r="AX97" s="14" t="s">
        <v>80</v>
      </c>
      <c r="AY97" s="246" t="s">
        <v>132</v>
      </c>
    </row>
    <row r="98" s="2" customFormat="1" ht="37.8" customHeight="1">
      <c r="A98" s="41"/>
      <c r="B98" s="42"/>
      <c r="C98" s="207" t="s">
        <v>139</v>
      </c>
      <c r="D98" s="207" t="s">
        <v>134</v>
      </c>
      <c r="E98" s="208" t="s">
        <v>900</v>
      </c>
      <c r="F98" s="209" t="s">
        <v>901</v>
      </c>
      <c r="G98" s="210" t="s">
        <v>137</v>
      </c>
      <c r="H98" s="211">
        <v>21</v>
      </c>
      <c r="I98" s="212"/>
      <c r="J98" s="213">
        <f>ROUND(I98*H98,2)</f>
        <v>0</v>
      </c>
      <c r="K98" s="209" t="s">
        <v>138</v>
      </c>
      <c r="L98" s="47"/>
      <c r="M98" s="214" t="s">
        <v>19</v>
      </c>
      <c r="N98" s="215" t="s">
        <v>43</v>
      </c>
      <c r="O98" s="87"/>
      <c r="P98" s="216">
        <f>O98*H98</f>
        <v>0</v>
      </c>
      <c r="Q98" s="216">
        <v>0</v>
      </c>
      <c r="R98" s="216">
        <f>Q98*H98</f>
        <v>0</v>
      </c>
      <c r="S98" s="216">
        <v>0.32000000000000001</v>
      </c>
      <c r="T98" s="217">
        <f>S98*H98</f>
        <v>6.7199999999999998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18" t="s">
        <v>139</v>
      </c>
      <c r="AT98" s="218" t="s">
        <v>134</v>
      </c>
      <c r="AU98" s="218" t="s">
        <v>83</v>
      </c>
      <c r="AY98" s="20" t="s">
        <v>132</v>
      </c>
      <c r="BE98" s="219">
        <f>IF(N98="základní",J98,0)</f>
        <v>0</v>
      </c>
      <c r="BF98" s="219">
        <f>IF(N98="snížená",J98,0)</f>
        <v>0</v>
      </c>
      <c r="BG98" s="219">
        <f>IF(N98="zákl. přenesená",J98,0)</f>
        <v>0</v>
      </c>
      <c r="BH98" s="219">
        <f>IF(N98="sníž. přenesená",J98,0)</f>
        <v>0</v>
      </c>
      <c r="BI98" s="219">
        <f>IF(N98="nulová",J98,0)</f>
        <v>0</v>
      </c>
      <c r="BJ98" s="20" t="s">
        <v>80</v>
      </c>
      <c r="BK98" s="219">
        <f>ROUND(I98*H98,2)</f>
        <v>0</v>
      </c>
      <c r="BL98" s="20" t="s">
        <v>139</v>
      </c>
      <c r="BM98" s="218" t="s">
        <v>902</v>
      </c>
    </row>
    <row r="99" s="2" customFormat="1">
      <c r="A99" s="41"/>
      <c r="B99" s="42"/>
      <c r="C99" s="43"/>
      <c r="D99" s="220" t="s">
        <v>141</v>
      </c>
      <c r="E99" s="43"/>
      <c r="F99" s="221" t="s">
        <v>903</v>
      </c>
      <c r="G99" s="43"/>
      <c r="H99" s="43"/>
      <c r="I99" s="222"/>
      <c r="J99" s="43"/>
      <c r="K99" s="43"/>
      <c r="L99" s="47"/>
      <c r="M99" s="223"/>
      <c r="N99" s="224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141</v>
      </c>
      <c r="AU99" s="20" t="s">
        <v>83</v>
      </c>
    </row>
    <row r="100" s="14" customFormat="1">
      <c r="A100" s="14"/>
      <c r="B100" s="236"/>
      <c r="C100" s="237"/>
      <c r="D100" s="227" t="s">
        <v>143</v>
      </c>
      <c r="E100" s="238" t="s">
        <v>19</v>
      </c>
      <c r="F100" s="239" t="s">
        <v>904</v>
      </c>
      <c r="G100" s="237"/>
      <c r="H100" s="240">
        <v>21</v>
      </c>
      <c r="I100" s="241"/>
      <c r="J100" s="237"/>
      <c r="K100" s="237"/>
      <c r="L100" s="242"/>
      <c r="M100" s="243"/>
      <c r="N100" s="244"/>
      <c r="O100" s="244"/>
      <c r="P100" s="244"/>
      <c r="Q100" s="244"/>
      <c r="R100" s="244"/>
      <c r="S100" s="244"/>
      <c r="T100" s="245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6" t="s">
        <v>143</v>
      </c>
      <c r="AU100" s="246" t="s">
        <v>83</v>
      </c>
      <c r="AV100" s="14" t="s">
        <v>83</v>
      </c>
      <c r="AW100" s="14" t="s">
        <v>33</v>
      </c>
      <c r="AX100" s="14" t="s">
        <v>80</v>
      </c>
      <c r="AY100" s="246" t="s">
        <v>132</v>
      </c>
    </row>
    <row r="101" s="2" customFormat="1" ht="37.8" customHeight="1">
      <c r="A101" s="41"/>
      <c r="B101" s="42"/>
      <c r="C101" s="207" t="s">
        <v>174</v>
      </c>
      <c r="D101" s="207" t="s">
        <v>134</v>
      </c>
      <c r="E101" s="208" t="s">
        <v>905</v>
      </c>
      <c r="F101" s="209" t="s">
        <v>906</v>
      </c>
      <c r="G101" s="210" t="s">
        <v>137</v>
      </c>
      <c r="H101" s="211">
        <v>370</v>
      </c>
      <c r="I101" s="212"/>
      <c r="J101" s="213">
        <f>ROUND(I101*H101,2)</f>
        <v>0</v>
      </c>
      <c r="K101" s="209" t="s">
        <v>138</v>
      </c>
      <c r="L101" s="47"/>
      <c r="M101" s="214" t="s">
        <v>19</v>
      </c>
      <c r="N101" s="215" t="s">
        <v>43</v>
      </c>
      <c r="O101" s="87"/>
      <c r="P101" s="216">
        <f>O101*H101</f>
        <v>0</v>
      </c>
      <c r="Q101" s="216">
        <v>0</v>
      </c>
      <c r="R101" s="216">
        <f>Q101*H101</f>
        <v>0</v>
      </c>
      <c r="S101" s="216">
        <v>0.62</v>
      </c>
      <c r="T101" s="217">
        <f>S101*H101</f>
        <v>229.40000000000001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18" t="s">
        <v>139</v>
      </c>
      <c r="AT101" s="218" t="s">
        <v>134</v>
      </c>
      <c r="AU101" s="218" t="s">
        <v>83</v>
      </c>
      <c r="AY101" s="20" t="s">
        <v>132</v>
      </c>
      <c r="BE101" s="219">
        <f>IF(N101="základní",J101,0)</f>
        <v>0</v>
      </c>
      <c r="BF101" s="219">
        <f>IF(N101="snížená",J101,0)</f>
        <v>0</v>
      </c>
      <c r="BG101" s="219">
        <f>IF(N101="zákl. přenesená",J101,0)</f>
        <v>0</v>
      </c>
      <c r="BH101" s="219">
        <f>IF(N101="sníž. přenesená",J101,0)</f>
        <v>0</v>
      </c>
      <c r="BI101" s="219">
        <f>IF(N101="nulová",J101,0)</f>
        <v>0</v>
      </c>
      <c r="BJ101" s="20" t="s">
        <v>80</v>
      </c>
      <c r="BK101" s="219">
        <f>ROUND(I101*H101,2)</f>
        <v>0</v>
      </c>
      <c r="BL101" s="20" t="s">
        <v>139</v>
      </c>
      <c r="BM101" s="218" t="s">
        <v>907</v>
      </c>
    </row>
    <row r="102" s="2" customFormat="1">
      <c r="A102" s="41"/>
      <c r="B102" s="42"/>
      <c r="C102" s="43"/>
      <c r="D102" s="220" t="s">
        <v>141</v>
      </c>
      <c r="E102" s="43"/>
      <c r="F102" s="221" t="s">
        <v>908</v>
      </c>
      <c r="G102" s="43"/>
      <c r="H102" s="43"/>
      <c r="I102" s="222"/>
      <c r="J102" s="43"/>
      <c r="K102" s="43"/>
      <c r="L102" s="47"/>
      <c r="M102" s="223"/>
      <c r="N102" s="224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141</v>
      </c>
      <c r="AU102" s="20" t="s">
        <v>83</v>
      </c>
    </row>
    <row r="103" s="14" customFormat="1">
      <c r="A103" s="14"/>
      <c r="B103" s="236"/>
      <c r="C103" s="237"/>
      <c r="D103" s="227" t="s">
        <v>143</v>
      </c>
      <c r="E103" s="238" t="s">
        <v>19</v>
      </c>
      <c r="F103" s="239" t="s">
        <v>909</v>
      </c>
      <c r="G103" s="237"/>
      <c r="H103" s="240">
        <v>370</v>
      </c>
      <c r="I103" s="241"/>
      <c r="J103" s="237"/>
      <c r="K103" s="237"/>
      <c r="L103" s="242"/>
      <c r="M103" s="243"/>
      <c r="N103" s="244"/>
      <c r="O103" s="244"/>
      <c r="P103" s="244"/>
      <c r="Q103" s="244"/>
      <c r="R103" s="244"/>
      <c r="S103" s="244"/>
      <c r="T103" s="245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6" t="s">
        <v>143</v>
      </c>
      <c r="AU103" s="246" t="s">
        <v>83</v>
      </c>
      <c r="AV103" s="14" t="s">
        <v>83</v>
      </c>
      <c r="AW103" s="14" t="s">
        <v>33</v>
      </c>
      <c r="AX103" s="14" t="s">
        <v>80</v>
      </c>
      <c r="AY103" s="246" t="s">
        <v>132</v>
      </c>
    </row>
    <row r="104" s="2" customFormat="1" ht="33" customHeight="1">
      <c r="A104" s="41"/>
      <c r="B104" s="42"/>
      <c r="C104" s="207" t="s">
        <v>180</v>
      </c>
      <c r="D104" s="207" t="s">
        <v>134</v>
      </c>
      <c r="E104" s="208" t="s">
        <v>910</v>
      </c>
      <c r="F104" s="209" t="s">
        <v>911</v>
      </c>
      <c r="G104" s="210" t="s">
        <v>137</v>
      </c>
      <c r="H104" s="211">
        <v>370</v>
      </c>
      <c r="I104" s="212"/>
      <c r="J104" s="213">
        <f>ROUND(I104*H104,2)</f>
        <v>0</v>
      </c>
      <c r="K104" s="209" t="s">
        <v>138</v>
      </c>
      <c r="L104" s="47"/>
      <c r="M104" s="214" t="s">
        <v>19</v>
      </c>
      <c r="N104" s="215" t="s">
        <v>43</v>
      </c>
      <c r="O104" s="87"/>
      <c r="P104" s="216">
        <f>O104*H104</f>
        <v>0</v>
      </c>
      <c r="Q104" s="216">
        <v>0</v>
      </c>
      <c r="R104" s="216">
        <f>Q104*H104</f>
        <v>0</v>
      </c>
      <c r="S104" s="216">
        <v>0.22</v>
      </c>
      <c r="T104" s="217">
        <f>S104*H104</f>
        <v>81.400000000000006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18" t="s">
        <v>139</v>
      </c>
      <c r="AT104" s="218" t="s">
        <v>134</v>
      </c>
      <c r="AU104" s="218" t="s">
        <v>83</v>
      </c>
      <c r="AY104" s="20" t="s">
        <v>132</v>
      </c>
      <c r="BE104" s="219">
        <f>IF(N104="základní",J104,0)</f>
        <v>0</v>
      </c>
      <c r="BF104" s="219">
        <f>IF(N104="snížená",J104,0)</f>
        <v>0</v>
      </c>
      <c r="BG104" s="219">
        <f>IF(N104="zákl. přenesená",J104,0)</f>
        <v>0</v>
      </c>
      <c r="BH104" s="219">
        <f>IF(N104="sníž. přenesená",J104,0)</f>
        <v>0</v>
      </c>
      <c r="BI104" s="219">
        <f>IF(N104="nulová",J104,0)</f>
        <v>0</v>
      </c>
      <c r="BJ104" s="20" t="s">
        <v>80</v>
      </c>
      <c r="BK104" s="219">
        <f>ROUND(I104*H104,2)</f>
        <v>0</v>
      </c>
      <c r="BL104" s="20" t="s">
        <v>139</v>
      </c>
      <c r="BM104" s="218" t="s">
        <v>912</v>
      </c>
    </row>
    <row r="105" s="2" customFormat="1">
      <c r="A105" s="41"/>
      <c r="B105" s="42"/>
      <c r="C105" s="43"/>
      <c r="D105" s="220" t="s">
        <v>141</v>
      </c>
      <c r="E105" s="43"/>
      <c r="F105" s="221" t="s">
        <v>913</v>
      </c>
      <c r="G105" s="43"/>
      <c r="H105" s="43"/>
      <c r="I105" s="222"/>
      <c r="J105" s="43"/>
      <c r="K105" s="43"/>
      <c r="L105" s="47"/>
      <c r="M105" s="223"/>
      <c r="N105" s="224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141</v>
      </c>
      <c r="AU105" s="20" t="s">
        <v>83</v>
      </c>
    </row>
    <row r="106" s="14" customFormat="1">
      <c r="A106" s="14"/>
      <c r="B106" s="236"/>
      <c r="C106" s="237"/>
      <c r="D106" s="227" t="s">
        <v>143</v>
      </c>
      <c r="E106" s="238" t="s">
        <v>19</v>
      </c>
      <c r="F106" s="239" t="s">
        <v>914</v>
      </c>
      <c r="G106" s="237"/>
      <c r="H106" s="240">
        <v>370</v>
      </c>
      <c r="I106" s="241"/>
      <c r="J106" s="237"/>
      <c r="K106" s="237"/>
      <c r="L106" s="242"/>
      <c r="M106" s="243"/>
      <c r="N106" s="244"/>
      <c r="O106" s="244"/>
      <c r="P106" s="244"/>
      <c r="Q106" s="244"/>
      <c r="R106" s="244"/>
      <c r="S106" s="244"/>
      <c r="T106" s="245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6" t="s">
        <v>143</v>
      </c>
      <c r="AU106" s="246" t="s">
        <v>83</v>
      </c>
      <c r="AV106" s="14" t="s">
        <v>83</v>
      </c>
      <c r="AW106" s="14" t="s">
        <v>33</v>
      </c>
      <c r="AX106" s="14" t="s">
        <v>80</v>
      </c>
      <c r="AY106" s="246" t="s">
        <v>132</v>
      </c>
    </row>
    <row r="107" s="2" customFormat="1" ht="24.15" customHeight="1">
      <c r="A107" s="41"/>
      <c r="B107" s="42"/>
      <c r="C107" s="207" t="s">
        <v>185</v>
      </c>
      <c r="D107" s="207" t="s">
        <v>134</v>
      </c>
      <c r="E107" s="208" t="s">
        <v>915</v>
      </c>
      <c r="F107" s="209" t="s">
        <v>916</v>
      </c>
      <c r="G107" s="210" t="s">
        <v>200</v>
      </c>
      <c r="H107" s="211">
        <v>74</v>
      </c>
      <c r="I107" s="212"/>
      <c r="J107" s="213">
        <f>ROUND(I107*H107,2)</f>
        <v>0</v>
      </c>
      <c r="K107" s="209" t="s">
        <v>138</v>
      </c>
      <c r="L107" s="47"/>
      <c r="M107" s="214" t="s">
        <v>19</v>
      </c>
      <c r="N107" s="215" t="s">
        <v>43</v>
      </c>
      <c r="O107" s="87"/>
      <c r="P107" s="216">
        <f>O107*H107</f>
        <v>0</v>
      </c>
      <c r="Q107" s="216">
        <v>0</v>
      </c>
      <c r="R107" s="216">
        <f>Q107*H107</f>
        <v>0</v>
      </c>
      <c r="S107" s="216">
        <v>0.28999999999999998</v>
      </c>
      <c r="T107" s="217">
        <f>S107*H107</f>
        <v>21.459999999999997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18" t="s">
        <v>139</v>
      </c>
      <c r="AT107" s="218" t="s">
        <v>134</v>
      </c>
      <c r="AU107" s="218" t="s">
        <v>83</v>
      </c>
      <c r="AY107" s="20" t="s">
        <v>132</v>
      </c>
      <c r="BE107" s="219">
        <f>IF(N107="základní",J107,0)</f>
        <v>0</v>
      </c>
      <c r="BF107" s="219">
        <f>IF(N107="snížená",J107,0)</f>
        <v>0</v>
      </c>
      <c r="BG107" s="219">
        <f>IF(N107="zákl. přenesená",J107,0)</f>
        <v>0</v>
      </c>
      <c r="BH107" s="219">
        <f>IF(N107="sníž. přenesená",J107,0)</f>
        <v>0</v>
      </c>
      <c r="BI107" s="219">
        <f>IF(N107="nulová",J107,0)</f>
        <v>0</v>
      </c>
      <c r="BJ107" s="20" t="s">
        <v>80</v>
      </c>
      <c r="BK107" s="219">
        <f>ROUND(I107*H107,2)</f>
        <v>0</v>
      </c>
      <c r="BL107" s="20" t="s">
        <v>139</v>
      </c>
      <c r="BM107" s="218" t="s">
        <v>917</v>
      </c>
    </row>
    <row r="108" s="2" customFormat="1">
      <c r="A108" s="41"/>
      <c r="B108" s="42"/>
      <c r="C108" s="43"/>
      <c r="D108" s="220" t="s">
        <v>141</v>
      </c>
      <c r="E108" s="43"/>
      <c r="F108" s="221" t="s">
        <v>918</v>
      </c>
      <c r="G108" s="43"/>
      <c r="H108" s="43"/>
      <c r="I108" s="222"/>
      <c r="J108" s="43"/>
      <c r="K108" s="43"/>
      <c r="L108" s="47"/>
      <c r="M108" s="223"/>
      <c r="N108" s="224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141</v>
      </c>
      <c r="AU108" s="20" t="s">
        <v>83</v>
      </c>
    </row>
    <row r="109" s="14" customFormat="1">
      <c r="A109" s="14"/>
      <c r="B109" s="236"/>
      <c r="C109" s="237"/>
      <c r="D109" s="227" t="s">
        <v>143</v>
      </c>
      <c r="E109" s="238" t="s">
        <v>19</v>
      </c>
      <c r="F109" s="239" t="s">
        <v>919</v>
      </c>
      <c r="G109" s="237"/>
      <c r="H109" s="240">
        <v>74</v>
      </c>
      <c r="I109" s="241"/>
      <c r="J109" s="237"/>
      <c r="K109" s="237"/>
      <c r="L109" s="242"/>
      <c r="M109" s="243"/>
      <c r="N109" s="244"/>
      <c r="O109" s="244"/>
      <c r="P109" s="244"/>
      <c r="Q109" s="244"/>
      <c r="R109" s="244"/>
      <c r="S109" s="244"/>
      <c r="T109" s="245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6" t="s">
        <v>143</v>
      </c>
      <c r="AU109" s="246" t="s">
        <v>83</v>
      </c>
      <c r="AV109" s="14" t="s">
        <v>83</v>
      </c>
      <c r="AW109" s="14" t="s">
        <v>33</v>
      </c>
      <c r="AX109" s="14" t="s">
        <v>80</v>
      </c>
      <c r="AY109" s="246" t="s">
        <v>132</v>
      </c>
    </row>
    <row r="110" s="2" customFormat="1" ht="24.15" customHeight="1">
      <c r="A110" s="41"/>
      <c r="B110" s="42"/>
      <c r="C110" s="207" t="s">
        <v>197</v>
      </c>
      <c r="D110" s="207" t="s">
        <v>134</v>
      </c>
      <c r="E110" s="208" t="s">
        <v>811</v>
      </c>
      <c r="F110" s="209" t="s">
        <v>812</v>
      </c>
      <c r="G110" s="210" t="s">
        <v>200</v>
      </c>
      <c r="H110" s="211">
        <v>65</v>
      </c>
      <c r="I110" s="212"/>
      <c r="J110" s="213">
        <f>ROUND(I110*H110,2)</f>
        <v>0</v>
      </c>
      <c r="K110" s="209" t="s">
        <v>138</v>
      </c>
      <c r="L110" s="47"/>
      <c r="M110" s="214" t="s">
        <v>19</v>
      </c>
      <c r="N110" s="215" t="s">
        <v>43</v>
      </c>
      <c r="O110" s="87"/>
      <c r="P110" s="216">
        <f>O110*H110</f>
        <v>0</v>
      </c>
      <c r="Q110" s="216">
        <v>0</v>
      </c>
      <c r="R110" s="216">
        <f>Q110*H110</f>
        <v>0</v>
      </c>
      <c r="S110" s="216">
        <v>0.20499999999999999</v>
      </c>
      <c r="T110" s="217">
        <f>S110*H110</f>
        <v>13.324999999999999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18" t="s">
        <v>139</v>
      </c>
      <c r="AT110" s="218" t="s">
        <v>134</v>
      </c>
      <c r="AU110" s="218" t="s">
        <v>83</v>
      </c>
      <c r="AY110" s="20" t="s">
        <v>132</v>
      </c>
      <c r="BE110" s="219">
        <f>IF(N110="základní",J110,0)</f>
        <v>0</v>
      </c>
      <c r="BF110" s="219">
        <f>IF(N110="snížená",J110,0)</f>
        <v>0</v>
      </c>
      <c r="BG110" s="219">
        <f>IF(N110="zákl. přenesená",J110,0)</f>
        <v>0</v>
      </c>
      <c r="BH110" s="219">
        <f>IF(N110="sníž. přenesená",J110,0)</f>
        <v>0</v>
      </c>
      <c r="BI110" s="219">
        <f>IF(N110="nulová",J110,0)</f>
        <v>0</v>
      </c>
      <c r="BJ110" s="20" t="s">
        <v>80</v>
      </c>
      <c r="BK110" s="219">
        <f>ROUND(I110*H110,2)</f>
        <v>0</v>
      </c>
      <c r="BL110" s="20" t="s">
        <v>139</v>
      </c>
      <c r="BM110" s="218" t="s">
        <v>813</v>
      </c>
    </row>
    <row r="111" s="2" customFormat="1">
      <c r="A111" s="41"/>
      <c r="B111" s="42"/>
      <c r="C111" s="43"/>
      <c r="D111" s="220" t="s">
        <v>141</v>
      </c>
      <c r="E111" s="43"/>
      <c r="F111" s="221" t="s">
        <v>814</v>
      </c>
      <c r="G111" s="43"/>
      <c r="H111" s="43"/>
      <c r="I111" s="222"/>
      <c r="J111" s="43"/>
      <c r="K111" s="43"/>
      <c r="L111" s="47"/>
      <c r="M111" s="223"/>
      <c r="N111" s="224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141</v>
      </c>
      <c r="AU111" s="20" t="s">
        <v>83</v>
      </c>
    </row>
    <row r="112" s="14" customFormat="1">
      <c r="A112" s="14"/>
      <c r="B112" s="236"/>
      <c r="C112" s="237"/>
      <c r="D112" s="227" t="s">
        <v>143</v>
      </c>
      <c r="E112" s="238" t="s">
        <v>19</v>
      </c>
      <c r="F112" s="239" t="s">
        <v>920</v>
      </c>
      <c r="G112" s="237"/>
      <c r="H112" s="240">
        <v>65</v>
      </c>
      <c r="I112" s="241"/>
      <c r="J112" s="237"/>
      <c r="K112" s="237"/>
      <c r="L112" s="242"/>
      <c r="M112" s="243"/>
      <c r="N112" s="244"/>
      <c r="O112" s="244"/>
      <c r="P112" s="244"/>
      <c r="Q112" s="244"/>
      <c r="R112" s="244"/>
      <c r="S112" s="244"/>
      <c r="T112" s="245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6" t="s">
        <v>143</v>
      </c>
      <c r="AU112" s="246" t="s">
        <v>83</v>
      </c>
      <c r="AV112" s="14" t="s">
        <v>83</v>
      </c>
      <c r="AW112" s="14" t="s">
        <v>33</v>
      </c>
      <c r="AX112" s="14" t="s">
        <v>80</v>
      </c>
      <c r="AY112" s="246" t="s">
        <v>132</v>
      </c>
    </row>
    <row r="113" s="2" customFormat="1" ht="24.15" customHeight="1">
      <c r="A113" s="41"/>
      <c r="B113" s="42"/>
      <c r="C113" s="207" t="s">
        <v>208</v>
      </c>
      <c r="D113" s="207" t="s">
        <v>134</v>
      </c>
      <c r="E113" s="208" t="s">
        <v>921</v>
      </c>
      <c r="F113" s="209" t="s">
        <v>922</v>
      </c>
      <c r="G113" s="210" t="s">
        <v>200</v>
      </c>
      <c r="H113" s="211">
        <v>23</v>
      </c>
      <c r="I113" s="212"/>
      <c r="J113" s="213">
        <f>ROUND(I113*H113,2)</f>
        <v>0</v>
      </c>
      <c r="K113" s="209" t="s">
        <v>138</v>
      </c>
      <c r="L113" s="47"/>
      <c r="M113" s="214" t="s">
        <v>19</v>
      </c>
      <c r="N113" s="215" t="s">
        <v>43</v>
      </c>
      <c r="O113" s="87"/>
      <c r="P113" s="216">
        <f>O113*H113</f>
        <v>0</v>
      </c>
      <c r="Q113" s="216">
        <v>0</v>
      </c>
      <c r="R113" s="216">
        <f>Q113*H113</f>
        <v>0</v>
      </c>
      <c r="S113" s="216">
        <v>0.11500000000000001</v>
      </c>
      <c r="T113" s="217">
        <f>S113*H113</f>
        <v>2.645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18" t="s">
        <v>139</v>
      </c>
      <c r="AT113" s="218" t="s">
        <v>134</v>
      </c>
      <c r="AU113" s="218" t="s">
        <v>83</v>
      </c>
      <c r="AY113" s="20" t="s">
        <v>132</v>
      </c>
      <c r="BE113" s="219">
        <f>IF(N113="základní",J113,0)</f>
        <v>0</v>
      </c>
      <c r="BF113" s="219">
        <f>IF(N113="snížená",J113,0)</f>
        <v>0</v>
      </c>
      <c r="BG113" s="219">
        <f>IF(N113="zákl. přenesená",J113,0)</f>
        <v>0</v>
      </c>
      <c r="BH113" s="219">
        <f>IF(N113="sníž. přenesená",J113,0)</f>
        <v>0</v>
      </c>
      <c r="BI113" s="219">
        <f>IF(N113="nulová",J113,0)</f>
        <v>0</v>
      </c>
      <c r="BJ113" s="20" t="s">
        <v>80</v>
      </c>
      <c r="BK113" s="219">
        <f>ROUND(I113*H113,2)</f>
        <v>0</v>
      </c>
      <c r="BL113" s="20" t="s">
        <v>139</v>
      </c>
      <c r="BM113" s="218" t="s">
        <v>923</v>
      </c>
    </row>
    <row r="114" s="2" customFormat="1">
      <c r="A114" s="41"/>
      <c r="B114" s="42"/>
      <c r="C114" s="43"/>
      <c r="D114" s="220" t="s">
        <v>141</v>
      </c>
      <c r="E114" s="43"/>
      <c r="F114" s="221" t="s">
        <v>924</v>
      </c>
      <c r="G114" s="43"/>
      <c r="H114" s="43"/>
      <c r="I114" s="222"/>
      <c r="J114" s="43"/>
      <c r="K114" s="43"/>
      <c r="L114" s="47"/>
      <c r="M114" s="223"/>
      <c r="N114" s="224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141</v>
      </c>
      <c r="AU114" s="20" t="s">
        <v>83</v>
      </c>
    </row>
    <row r="115" s="14" customFormat="1">
      <c r="A115" s="14"/>
      <c r="B115" s="236"/>
      <c r="C115" s="237"/>
      <c r="D115" s="227" t="s">
        <v>143</v>
      </c>
      <c r="E115" s="238" t="s">
        <v>19</v>
      </c>
      <c r="F115" s="239" t="s">
        <v>925</v>
      </c>
      <c r="G115" s="237"/>
      <c r="H115" s="240">
        <v>23</v>
      </c>
      <c r="I115" s="241"/>
      <c r="J115" s="237"/>
      <c r="K115" s="237"/>
      <c r="L115" s="242"/>
      <c r="M115" s="243"/>
      <c r="N115" s="244"/>
      <c r="O115" s="244"/>
      <c r="P115" s="244"/>
      <c r="Q115" s="244"/>
      <c r="R115" s="244"/>
      <c r="S115" s="244"/>
      <c r="T115" s="245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6" t="s">
        <v>143</v>
      </c>
      <c r="AU115" s="246" t="s">
        <v>83</v>
      </c>
      <c r="AV115" s="14" t="s">
        <v>83</v>
      </c>
      <c r="AW115" s="14" t="s">
        <v>33</v>
      </c>
      <c r="AX115" s="14" t="s">
        <v>80</v>
      </c>
      <c r="AY115" s="246" t="s">
        <v>132</v>
      </c>
    </row>
    <row r="116" s="2" customFormat="1" ht="24.15" customHeight="1">
      <c r="A116" s="41"/>
      <c r="B116" s="42"/>
      <c r="C116" s="207" t="s">
        <v>220</v>
      </c>
      <c r="D116" s="207" t="s">
        <v>134</v>
      </c>
      <c r="E116" s="208" t="s">
        <v>926</v>
      </c>
      <c r="F116" s="209" t="s">
        <v>927</v>
      </c>
      <c r="G116" s="210" t="s">
        <v>200</v>
      </c>
      <c r="H116" s="211">
        <v>16</v>
      </c>
      <c r="I116" s="212"/>
      <c r="J116" s="213">
        <f>ROUND(I116*H116,2)</f>
        <v>0</v>
      </c>
      <c r="K116" s="209" t="s">
        <v>138</v>
      </c>
      <c r="L116" s="47"/>
      <c r="M116" s="214" t="s">
        <v>19</v>
      </c>
      <c r="N116" s="215" t="s">
        <v>43</v>
      </c>
      <c r="O116" s="87"/>
      <c r="P116" s="216">
        <f>O116*H116</f>
        <v>0</v>
      </c>
      <c r="Q116" s="216">
        <v>0</v>
      </c>
      <c r="R116" s="216">
        <f>Q116*H116</f>
        <v>0</v>
      </c>
      <c r="S116" s="216">
        <v>0.040000000000000001</v>
      </c>
      <c r="T116" s="217">
        <f>S116*H116</f>
        <v>0.64000000000000001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18" t="s">
        <v>139</v>
      </c>
      <c r="AT116" s="218" t="s">
        <v>134</v>
      </c>
      <c r="AU116" s="218" t="s">
        <v>83</v>
      </c>
      <c r="AY116" s="20" t="s">
        <v>132</v>
      </c>
      <c r="BE116" s="219">
        <f>IF(N116="základní",J116,0)</f>
        <v>0</v>
      </c>
      <c r="BF116" s="219">
        <f>IF(N116="snížená",J116,0)</f>
        <v>0</v>
      </c>
      <c r="BG116" s="219">
        <f>IF(N116="zákl. přenesená",J116,0)</f>
        <v>0</v>
      </c>
      <c r="BH116" s="219">
        <f>IF(N116="sníž. přenesená",J116,0)</f>
        <v>0</v>
      </c>
      <c r="BI116" s="219">
        <f>IF(N116="nulová",J116,0)</f>
        <v>0</v>
      </c>
      <c r="BJ116" s="20" t="s">
        <v>80</v>
      </c>
      <c r="BK116" s="219">
        <f>ROUND(I116*H116,2)</f>
        <v>0</v>
      </c>
      <c r="BL116" s="20" t="s">
        <v>139</v>
      </c>
      <c r="BM116" s="218" t="s">
        <v>928</v>
      </c>
    </row>
    <row r="117" s="2" customFormat="1">
      <c r="A117" s="41"/>
      <c r="B117" s="42"/>
      <c r="C117" s="43"/>
      <c r="D117" s="220" t="s">
        <v>141</v>
      </c>
      <c r="E117" s="43"/>
      <c r="F117" s="221" t="s">
        <v>929</v>
      </c>
      <c r="G117" s="43"/>
      <c r="H117" s="43"/>
      <c r="I117" s="222"/>
      <c r="J117" s="43"/>
      <c r="K117" s="43"/>
      <c r="L117" s="47"/>
      <c r="M117" s="223"/>
      <c r="N117" s="224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141</v>
      </c>
      <c r="AU117" s="20" t="s">
        <v>83</v>
      </c>
    </row>
    <row r="118" s="14" customFormat="1">
      <c r="A118" s="14"/>
      <c r="B118" s="236"/>
      <c r="C118" s="237"/>
      <c r="D118" s="227" t="s">
        <v>143</v>
      </c>
      <c r="E118" s="238" t="s">
        <v>19</v>
      </c>
      <c r="F118" s="239" t="s">
        <v>930</v>
      </c>
      <c r="G118" s="237"/>
      <c r="H118" s="240">
        <v>16</v>
      </c>
      <c r="I118" s="241"/>
      <c r="J118" s="237"/>
      <c r="K118" s="237"/>
      <c r="L118" s="242"/>
      <c r="M118" s="243"/>
      <c r="N118" s="244"/>
      <c r="O118" s="244"/>
      <c r="P118" s="244"/>
      <c r="Q118" s="244"/>
      <c r="R118" s="244"/>
      <c r="S118" s="244"/>
      <c r="T118" s="245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6" t="s">
        <v>143</v>
      </c>
      <c r="AU118" s="246" t="s">
        <v>83</v>
      </c>
      <c r="AV118" s="14" t="s">
        <v>83</v>
      </c>
      <c r="AW118" s="14" t="s">
        <v>33</v>
      </c>
      <c r="AX118" s="14" t="s">
        <v>80</v>
      </c>
      <c r="AY118" s="246" t="s">
        <v>132</v>
      </c>
    </row>
    <row r="119" s="2" customFormat="1" ht="16.5" customHeight="1">
      <c r="A119" s="41"/>
      <c r="B119" s="42"/>
      <c r="C119" s="207" t="s">
        <v>225</v>
      </c>
      <c r="D119" s="207" t="s">
        <v>134</v>
      </c>
      <c r="E119" s="208" t="s">
        <v>461</v>
      </c>
      <c r="F119" s="209" t="s">
        <v>462</v>
      </c>
      <c r="G119" s="210" t="s">
        <v>137</v>
      </c>
      <c r="H119" s="211">
        <v>340</v>
      </c>
      <c r="I119" s="212"/>
      <c r="J119" s="213">
        <f>ROUND(I119*H119,2)</f>
        <v>0</v>
      </c>
      <c r="K119" s="209" t="s">
        <v>138</v>
      </c>
      <c r="L119" s="47"/>
      <c r="M119" s="214" t="s">
        <v>19</v>
      </c>
      <c r="N119" s="215" t="s">
        <v>43</v>
      </c>
      <c r="O119" s="87"/>
      <c r="P119" s="216">
        <f>O119*H119</f>
        <v>0</v>
      </c>
      <c r="Q119" s="216">
        <v>0</v>
      </c>
      <c r="R119" s="216">
        <f>Q119*H119</f>
        <v>0</v>
      </c>
      <c r="S119" s="216">
        <v>0</v>
      </c>
      <c r="T119" s="217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18" t="s">
        <v>139</v>
      </c>
      <c r="AT119" s="218" t="s">
        <v>134</v>
      </c>
      <c r="AU119" s="218" t="s">
        <v>83</v>
      </c>
      <c r="AY119" s="20" t="s">
        <v>132</v>
      </c>
      <c r="BE119" s="219">
        <f>IF(N119="základní",J119,0)</f>
        <v>0</v>
      </c>
      <c r="BF119" s="219">
        <f>IF(N119="snížená",J119,0)</f>
        <v>0</v>
      </c>
      <c r="BG119" s="219">
        <f>IF(N119="zákl. přenesená",J119,0)</f>
        <v>0</v>
      </c>
      <c r="BH119" s="219">
        <f>IF(N119="sníž. přenesená",J119,0)</f>
        <v>0</v>
      </c>
      <c r="BI119" s="219">
        <f>IF(N119="nulová",J119,0)</f>
        <v>0</v>
      </c>
      <c r="BJ119" s="20" t="s">
        <v>80</v>
      </c>
      <c r="BK119" s="219">
        <f>ROUND(I119*H119,2)</f>
        <v>0</v>
      </c>
      <c r="BL119" s="20" t="s">
        <v>139</v>
      </c>
      <c r="BM119" s="218" t="s">
        <v>463</v>
      </c>
    </row>
    <row r="120" s="2" customFormat="1">
      <c r="A120" s="41"/>
      <c r="B120" s="42"/>
      <c r="C120" s="43"/>
      <c r="D120" s="220" t="s">
        <v>141</v>
      </c>
      <c r="E120" s="43"/>
      <c r="F120" s="221" t="s">
        <v>464</v>
      </c>
      <c r="G120" s="43"/>
      <c r="H120" s="43"/>
      <c r="I120" s="222"/>
      <c r="J120" s="43"/>
      <c r="K120" s="43"/>
      <c r="L120" s="47"/>
      <c r="M120" s="223"/>
      <c r="N120" s="224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141</v>
      </c>
      <c r="AU120" s="20" t="s">
        <v>83</v>
      </c>
    </row>
    <row r="121" s="13" customFormat="1">
      <c r="A121" s="13"/>
      <c r="B121" s="225"/>
      <c r="C121" s="226"/>
      <c r="D121" s="227" t="s">
        <v>143</v>
      </c>
      <c r="E121" s="228" t="s">
        <v>19</v>
      </c>
      <c r="F121" s="229" t="s">
        <v>465</v>
      </c>
      <c r="G121" s="226"/>
      <c r="H121" s="228" t="s">
        <v>19</v>
      </c>
      <c r="I121" s="230"/>
      <c r="J121" s="226"/>
      <c r="K121" s="226"/>
      <c r="L121" s="231"/>
      <c r="M121" s="232"/>
      <c r="N121" s="233"/>
      <c r="O121" s="233"/>
      <c r="P121" s="233"/>
      <c r="Q121" s="233"/>
      <c r="R121" s="233"/>
      <c r="S121" s="233"/>
      <c r="T121" s="23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5" t="s">
        <v>143</v>
      </c>
      <c r="AU121" s="235" t="s">
        <v>83</v>
      </c>
      <c r="AV121" s="13" t="s">
        <v>80</v>
      </c>
      <c r="AW121" s="13" t="s">
        <v>33</v>
      </c>
      <c r="AX121" s="13" t="s">
        <v>72</v>
      </c>
      <c r="AY121" s="235" t="s">
        <v>132</v>
      </c>
    </row>
    <row r="122" s="14" customFormat="1">
      <c r="A122" s="14"/>
      <c r="B122" s="236"/>
      <c r="C122" s="237"/>
      <c r="D122" s="227" t="s">
        <v>143</v>
      </c>
      <c r="E122" s="238" t="s">
        <v>19</v>
      </c>
      <c r="F122" s="239" t="s">
        <v>931</v>
      </c>
      <c r="G122" s="237"/>
      <c r="H122" s="240">
        <v>340</v>
      </c>
      <c r="I122" s="241"/>
      <c r="J122" s="237"/>
      <c r="K122" s="237"/>
      <c r="L122" s="242"/>
      <c r="M122" s="243"/>
      <c r="N122" s="244"/>
      <c r="O122" s="244"/>
      <c r="P122" s="244"/>
      <c r="Q122" s="244"/>
      <c r="R122" s="244"/>
      <c r="S122" s="244"/>
      <c r="T122" s="245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6" t="s">
        <v>143</v>
      </c>
      <c r="AU122" s="246" t="s">
        <v>83</v>
      </c>
      <c r="AV122" s="14" t="s">
        <v>83</v>
      </c>
      <c r="AW122" s="14" t="s">
        <v>33</v>
      </c>
      <c r="AX122" s="14" t="s">
        <v>80</v>
      </c>
      <c r="AY122" s="246" t="s">
        <v>132</v>
      </c>
    </row>
    <row r="123" s="2" customFormat="1" ht="21.75" customHeight="1">
      <c r="A123" s="41"/>
      <c r="B123" s="42"/>
      <c r="C123" s="207" t="s">
        <v>8</v>
      </c>
      <c r="D123" s="207" t="s">
        <v>134</v>
      </c>
      <c r="E123" s="208" t="s">
        <v>817</v>
      </c>
      <c r="F123" s="209" t="s">
        <v>818</v>
      </c>
      <c r="G123" s="210" t="s">
        <v>469</v>
      </c>
      <c r="H123" s="211">
        <v>48</v>
      </c>
      <c r="I123" s="212"/>
      <c r="J123" s="213">
        <f>ROUND(I123*H123,2)</f>
        <v>0</v>
      </c>
      <c r="K123" s="209" t="s">
        <v>138</v>
      </c>
      <c r="L123" s="47"/>
      <c r="M123" s="214" t="s">
        <v>19</v>
      </c>
      <c r="N123" s="215" t="s">
        <v>43</v>
      </c>
      <c r="O123" s="87"/>
      <c r="P123" s="216">
        <f>O123*H123</f>
        <v>0</v>
      </c>
      <c r="Q123" s="216">
        <v>0</v>
      </c>
      <c r="R123" s="216">
        <f>Q123*H123</f>
        <v>0</v>
      </c>
      <c r="S123" s="216">
        <v>0</v>
      </c>
      <c r="T123" s="217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18" t="s">
        <v>139</v>
      </c>
      <c r="AT123" s="218" t="s">
        <v>134</v>
      </c>
      <c r="AU123" s="218" t="s">
        <v>83</v>
      </c>
      <c r="AY123" s="20" t="s">
        <v>132</v>
      </c>
      <c r="BE123" s="219">
        <f>IF(N123="základní",J123,0)</f>
        <v>0</v>
      </c>
      <c r="BF123" s="219">
        <f>IF(N123="snížená",J123,0)</f>
        <v>0</v>
      </c>
      <c r="BG123" s="219">
        <f>IF(N123="zákl. přenesená",J123,0)</f>
        <v>0</v>
      </c>
      <c r="BH123" s="219">
        <f>IF(N123="sníž. přenesená",J123,0)</f>
        <v>0</v>
      </c>
      <c r="BI123" s="219">
        <f>IF(N123="nulová",J123,0)</f>
        <v>0</v>
      </c>
      <c r="BJ123" s="20" t="s">
        <v>80</v>
      </c>
      <c r="BK123" s="219">
        <f>ROUND(I123*H123,2)</f>
        <v>0</v>
      </c>
      <c r="BL123" s="20" t="s">
        <v>139</v>
      </c>
      <c r="BM123" s="218" t="s">
        <v>819</v>
      </c>
    </row>
    <row r="124" s="2" customFormat="1">
      <c r="A124" s="41"/>
      <c r="B124" s="42"/>
      <c r="C124" s="43"/>
      <c r="D124" s="220" t="s">
        <v>141</v>
      </c>
      <c r="E124" s="43"/>
      <c r="F124" s="221" t="s">
        <v>820</v>
      </c>
      <c r="G124" s="43"/>
      <c r="H124" s="43"/>
      <c r="I124" s="222"/>
      <c r="J124" s="43"/>
      <c r="K124" s="43"/>
      <c r="L124" s="47"/>
      <c r="M124" s="223"/>
      <c r="N124" s="224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141</v>
      </c>
      <c r="AU124" s="20" t="s">
        <v>83</v>
      </c>
    </row>
    <row r="125" s="14" customFormat="1">
      <c r="A125" s="14"/>
      <c r="B125" s="236"/>
      <c r="C125" s="237"/>
      <c r="D125" s="227" t="s">
        <v>143</v>
      </c>
      <c r="E125" s="238" t="s">
        <v>19</v>
      </c>
      <c r="F125" s="239" t="s">
        <v>932</v>
      </c>
      <c r="G125" s="237"/>
      <c r="H125" s="240">
        <v>48</v>
      </c>
      <c r="I125" s="241"/>
      <c r="J125" s="237"/>
      <c r="K125" s="237"/>
      <c r="L125" s="242"/>
      <c r="M125" s="243"/>
      <c r="N125" s="244"/>
      <c r="O125" s="244"/>
      <c r="P125" s="244"/>
      <c r="Q125" s="244"/>
      <c r="R125" s="244"/>
      <c r="S125" s="244"/>
      <c r="T125" s="245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6" t="s">
        <v>143</v>
      </c>
      <c r="AU125" s="246" t="s">
        <v>83</v>
      </c>
      <c r="AV125" s="14" t="s">
        <v>83</v>
      </c>
      <c r="AW125" s="14" t="s">
        <v>33</v>
      </c>
      <c r="AX125" s="14" t="s">
        <v>80</v>
      </c>
      <c r="AY125" s="246" t="s">
        <v>132</v>
      </c>
    </row>
    <row r="126" s="2" customFormat="1" ht="33" customHeight="1">
      <c r="A126" s="41"/>
      <c r="B126" s="42"/>
      <c r="C126" s="207" t="s">
        <v>234</v>
      </c>
      <c r="D126" s="207" t="s">
        <v>134</v>
      </c>
      <c r="E126" s="208" t="s">
        <v>933</v>
      </c>
      <c r="F126" s="209" t="s">
        <v>934</v>
      </c>
      <c r="G126" s="210" t="s">
        <v>469</v>
      </c>
      <c r="H126" s="211">
        <v>2.4750000000000001</v>
      </c>
      <c r="I126" s="212"/>
      <c r="J126" s="213">
        <f>ROUND(I126*H126,2)</f>
        <v>0</v>
      </c>
      <c r="K126" s="209" t="s">
        <v>138</v>
      </c>
      <c r="L126" s="47"/>
      <c r="M126" s="214" t="s">
        <v>19</v>
      </c>
      <c r="N126" s="215" t="s">
        <v>43</v>
      </c>
      <c r="O126" s="87"/>
      <c r="P126" s="216">
        <f>O126*H126</f>
        <v>0</v>
      </c>
      <c r="Q126" s="216">
        <v>0</v>
      </c>
      <c r="R126" s="216">
        <f>Q126*H126</f>
        <v>0</v>
      </c>
      <c r="S126" s="216">
        <v>0</v>
      </c>
      <c r="T126" s="217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18" t="s">
        <v>139</v>
      </c>
      <c r="AT126" s="218" t="s">
        <v>134</v>
      </c>
      <c r="AU126" s="218" t="s">
        <v>83</v>
      </c>
      <c r="AY126" s="20" t="s">
        <v>132</v>
      </c>
      <c r="BE126" s="219">
        <f>IF(N126="základní",J126,0)</f>
        <v>0</v>
      </c>
      <c r="BF126" s="219">
        <f>IF(N126="snížená",J126,0)</f>
        <v>0</v>
      </c>
      <c r="BG126" s="219">
        <f>IF(N126="zákl. přenesená",J126,0)</f>
        <v>0</v>
      </c>
      <c r="BH126" s="219">
        <f>IF(N126="sníž. přenesená",J126,0)</f>
        <v>0</v>
      </c>
      <c r="BI126" s="219">
        <f>IF(N126="nulová",J126,0)</f>
        <v>0</v>
      </c>
      <c r="BJ126" s="20" t="s">
        <v>80</v>
      </c>
      <c r="BK126" s="219">
        <f>ROUND(I126*H126,2)</f>
        <v>0</v>
      </c>
      <c r="BL126" s="20" t="s">
        <v>139</v>
      </c>
      <c r="BM126" s="218" t="s">
        <v>935</v>
      </c>
    </row>
    <row r="127" s="2" customFormat="1">
      <c r="A127" s="41"/>
      <c r="B127" s="42"/>
      <c r="C127" s="43"/>
      <c r="D127" s="220" t="s">
        <v>141</v>
      </c>
      <c r="E127" s="43"/>
      <c r="F127" s="221" t="s">
        <v>936</v>
      </c>
      <c r="G127" s="43"/>
      <c r="H127" s="43"/>
      <c r="I127" s="222"/>
      <c r="J127" s="43"/>
      <c r="K127" s="43"/>
      <c r="L127" s="47"/>
      <c r="M127" s="223"/>
      <c r="N127" s="224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141</v>
      </c>
      <c r="AU127" s="20" t="s">
        <v>83</v>
      </c>
    </row>
    <row r="128" s="13" customFormat="1">
      <c r="A128" s="13"/>
      <c r="B128" s="225"/>
      <c r="C128" s="226"/>
      <c r="D128" s="227" t="s">
        <v>143</v>
      </c>
      <c r="E128" s="228" t="s">
        <v>19</v>
      </c>
      <c r="F128" s="229" t="s">
        <v>937</v>
      </c>
      <c r="G128" s="226"/>
      <c r="H128" s="228" t="s">
        <v>19</v>
      </c>
      <c r="I128" s="230"/>
      <c r="J128" s="226"/>
      <c r="K128" s="226"/>
      <c r="L128" s="231"/>
      <c r="M128" s="232"/>
      <c r="N128" s="233"/>
      <c r="O128" s="233"/>
      <c r="P128" s="233"/>
      <c r="Q128" s="233"/>
      <c r="R128" s="233"/>
      <c r="S128" s="233"/>
      <c r="T128" s="23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5" t="s">
        <v>143</v>
      </c>
      <c r="AU128" s="235" t="s">
        <v>83</v>
      </c>
      <c r="AV128" s="13" t="s">
        <v>80</v>
      </c>
      <c r="AW128" s="13" t="s">
        <v>33</v>
      </c>
      <c r="AX128" s="13" t="s">
        <v>72</v>
      </c>
      <c r="AY128" s="235" t="s">
        <v>132</v>
      </c>
    </row>
    <row r="129" s="14" customFormat="1">
      <c r="A129" s="14"/>
      <c r="B129" s="236"/>
      <c r="C129" s="237"/>
      <c r="D129" s="227" t="s">
        <v>143</v>
      </c>
      <c r="E129" s="238" t="s">
        <v>19</v>
      </c>
      <c r="F129" s="239" t="s">
        <v>938</v>
      </c>
      <c r="G129" s="237"/>
      <c r="H129" s="240">
        <v>2.4750000000000001</v>
      </c>
      <c r="I129" s="241"/>
      <c r="J129" s="237"/>
      <c r="K129" s="237"/>
      <c r="L129" s="242"/>
      <c r="M129" s="243"/>
      <c r="N129" s="244"/>
      <c r="O129" s="244"/>
      <c r="P129" s="244"/>
      <c r="Q129" s="244"/>
      <c r="R129" s="244"/>
      <c r="S129" s="244"/>
      <c r="T129" s="245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6" t="s">
        <v>143</v>
      </c>
      <c r="AU129" s="246" t="s">
        <v>83</v>
      </c>
      <c r="AV129" s="14" t="s">
        <v>83</v>
      </c>
      <c r="AW129" s="14" t="s">
        <v>33</v>
      </c>
      <c r="AX129" s="14" t="s">
        <v>80</v>
      </c>
      <c r="AY129" s="246" t="s">
        <v>132</v>
      </c>
    </row>
    <row r="130" s="2" customFormat="1" ht="24.15" customHeight="1">
      <c r="A130" s="41"/>
      <c r="B130" s="42"/>
      <c r="C130" s="207" t="s">
        <v>240</v>
      </c>
      <c r="D130" s="207" t="s">
        <v>134</v>
      </c>
      <c r="E130" s="208" t="s">
        <v>939</v>
      </c>
      <c r="F130" s="209" t="s">
        <v>940</v>
      </c>
      <c r="G130" s="210" t="s">
        <v>469</v>
      </c>
      <c r="H130" s="211">
        <v>5.5</v>
      </c>
      <c r="I130" s="212"/>
      <c r="J130" s="213">
        <f>ROUND(I130*H130,2)</f>
        <v>0</v>
      </c>
      <c r="K130" s="209" t="s">
        <v>138</v>
      </c>
      <c r="L130" s="47"/>
      <c r="M130" s="214" t="s">
        <v>19</v>
      </c>
      <c r="N130" s="215" t="s">
        <v>43</v>
      </c>
      <c r="O130" s="87"/>
      <c r="P130" s="216">
        <f>O130*H130</f>
        <v>0</v>
      </c>
      <c r="Q130" s="216">
        <v>0</v>
      </c>
      <c r="R130" s="216">
        <f>Q130*H130</f>
        <v>0</v>
      </c>
      <c r="S130" s="216">
        <v>0</v>
      </c>
      <c r="T130" s="217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18" t="s">
        <v>139</v>
      </c>
      <c r="AT130" s="218" t="s">
        <v>134</v>
      </c>
      <c r="AU130" s="218" t="s">
        <v>83</v>
      </c>
      <c r="AY130" s="20" t="s">
        <v>132</v>
      </c>
      <c r="BE130" s="219">
        <f>IF(N130="základní",J130,0)</f>
        <v>0</v>
      </c>
      <c r="BF130" s="219">
        <f>IF(N130="snížená",J130,0)</f>
        <v>0</v>
      </c>
      <c r="BG130" s="219">
        <f>IF(N130="zákl. přenesená",J130,0)</f>
        <v>0</v>
      </c>
      <c r="BH130" s="219">
        <f>IF(N130="sníž. přenesená",J130,0)</f>
        <v>0</v>
      </c>
      <c r="BI130" s="219">
        <f>IF(N130="nulová",J130,0)</f>
        <v>0</v>
      </c>
      <c r="BJ130" s="20" t="s">
        <v>80</v>
      </c>
      <c r="BK130" s="219">
        <f>ROUND(I130*H130,2)</f>
        <v>0</v>
      </c>
      <c r="BL130" s="20" t="s">
        <v>139</v>
      </c>
      <c r="BM130" s="218" t="s">
        <v>941</v>
      </c>
    </row>
    <row r="131" s="2" customFormat="1">
      <c r="A131" s="41"/>
      <c r="B131" s="42"/>
      <c r="C131" s="43"/>
      <c r="D131" s="220" t="s">
        <v>141</v>
      </c>
      <c r="E131" s="43"/>
      <c r="F131" s="221" t="s">
        <v>942</v>
      </c>
      <c r="G131" s="43"/>
      <c r="H131" s="43"/>
      <c r="I131" s="222"/>
      <c r="J131" s="43"/>
      <c r="K131" s="43"/>
      <c r="L131" s="47"/>
      <c r="M131" s="223"/>
      <c r="N131" s="224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141</v>
      </c>
      <c r="AU131" s="20" t="s">
        <v>83</v>
      </c>
    </row>
    <row r="132" s="13" customFormat="1">
      <c r="A132" s="13"/>
      <c r="B132" s="225"/>
      <c r="C132" s="226"/>
      <c r="D132" s="227" t="s">
        <v>143</v>
      </c>
      <c r="E132" s="228" t="s">
        <v>19</v>
      </c>
      <c r="F132" s="229" t="s">
        <v>943</v>
      </c>
      <c r="G132" s="226"/>
      <c r="H132" s="228" t="s">
        <v>19</v>
      </c>
      <c r="I132" s="230"/>
      <c r="J132" s="226"/>
      <c r="K132" s="226"/>
      <c r="L132" s="231"/>
      <c r="M132" s="232"/>
      <c r="N132" s="233"/>
      <c r="O132" s="233"/>
      <c r="P132" s="233"/>
      <c r="Q132" s="233"/>
      <c r="R132" s="233"/>
      <c r="S132" s="233"/>
      <c r="T132" s="23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5" t="s">
        <v>143</v>
      </c>
      <c r="AU132" s="235" t="s">
        <v>83</v>
      </c>
      <c r="AV132" s="13" t="s">
        <v>80</v>
      </c>
      <c r="AW132" s="13" t="s">
        <v>33</v>
      </c>
      <c r="AX132" s="13" t="s">
        <v>72</v>
      </c>
      <c r="AY132" s="235" t="s">
        <v>132</v>
      </c>
    </row>
    <row r="133" s="14" customFormat="1">
      <c r="A133" s="14"/>
      <c r="B133" s="236"/>
      <c r="C133" s="237"/>
      <c r="D133" s="227" t="s">
        <v>143</v>
      </c>
      <c r="E133" s="238" t="s">
        <v>19</v>
      </c>
      <c r="F133" s="239" t="s">
        <v>944</v>
      </c>
      <c r="G133" s="237"/>
      <c r="H133" s="240">
        <v>5.5</v>
      </c>
      <c r="I133" s="241"/>
      <c r="J133" s="237"/>
      <c r="K133" s="237"/>
      <c r="L133" s="242"/>
      <c r="M133" s="243"/>
      <c r="N133" s="244"/>
      <c r="O133" s="244"/>
      <c r="P133" s="244"/>
      <c r="Q133" s="244"/>
      <c r="R133" s="244"/>
      <c r="S133" s="244"/>
      <c r="T133" s="245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6" t="s">
        <v>143</v>
      </c>
      <c r="AU133" s="246" t="s">
        <v>83</v>
      </c>
      <c r="AV133" s="14" t="s">
        <v>83</v>
      </c>
      <c r="AW133" s="14" t="s">
        <v>33</v>
      </c>
      <c r="AX133" s="14" t="s">
        <v>80</v>
      </c>
      <c r="AY133" s="246" t="s">
        <v>132</v>
      </c>
    </row>
    <row r="134" s="2" customFormat="1" ht="16.5" customHeight="1">
      <c r="A134" s="41"/>
      <c r="B134" s="42"/>
      <c r="C134" s="207" t="s">
        <v>255</v>
      </c>
      <c r="D134" s="207" t="s">
        <v>134</v>
      </c>
      <c r="E134" s="208" t="s">
        <v>945</v>
      </c>
      <c r="F134" s="209" t="s">
        <v>946</v>
      </c>
      <c r="G134" s="210" t="s">
        <v>469</v>
      </c>
      <c r="H134" s="211">
        <v>0.56299999999999994</v>
      </c>
      <c r="I134" s="212"/>
      <c r="J134" s="213">
        <f>ROUND(I134*H134,2)</f>
        <v>0</v>
      </c>
      <c r="K134" s="209" t="s">
        <v>138</v>
      </c>
      <c r="L134" s="47"/>
      <c r="M134" s="214" t="s">
        <v>19</v>
      </c>
      <c r="N134" s="215" t="s">
        <v>43</v>
      </c>
      <c r="O134" s="87"/>
      <c r="P134" s="216">
        <f>O134*H134</f>
        <v>0</v>
      </c>
      <c r="Q134" s="216">
        <v>0</v>
      </c>
      <c r="R134" s="216">
        <f>Q134*H134</f>
        <v>0</v>
      </c>
      <c r="S134" s="216">
        <v>0</v>
      </c>
      <c r="T134" s="217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18" t="s">
        <v>139</v>
      </c>
      <c r="AT134" s="218" t="s">
        <v>134</v>
      </c>
      <c r="AU134" s="218" t="s">
        <v>83</v>
      </c>
      <c r="AY134" s="20" t="s">
        <v>132</v>
      </c>
      <c r="BE134" s="219">
        <f>IF(N134="základní",J134,0)</f>
        <v>0</v>
      </c>
      <c r="BF134" s="219">
        <f>IF(N134="snížená",J134,0)</f>
        <v>0</v>
      </c>
      <c r="BG134" s="219">
        <f>IF(N134="zákl. přenesená",J134,0)</f>
        <v>0</v>
      </c>
      <c r="BH134" s="219">
        <f>IF(N134="sníž. přenesená",J134,0)</f>
        <v>0</v>
      </c>
      <c r="BI134" s="219">
        <f>IF(N134="nulová",J134,0)</f>
        <v>0</v>
      </c>
      <c r="BJ134" s="20" t="s">
        <v>80</v>
      </c>
      <c r="BK134" s="219">
        <f>ROUND(I134*H134,2)</f>
        <v>0</v>
      </c>
      <c r="BL134" s="20" t="s">
        <v>139</v>
      </c>
      <c r="BM134" s="218" t="s">
        <v>947</v>
      </c>
    </row>
    <row r="135" s="2" customFormat="1">
      <c r="A135" s="41"/>
      <c r="B135" s="42"/>
      <c r="C135" s="43"/>
      <c r="D135" s="220" t="s">
        <v>141</v>
      </c>
      <c r="E135" s="43"/>
      <c r="F135" s="221" t="s">
        <v>948</v>
      </c>
      <c r="G135" s="43"/>
      <c r="H135" s="43"/>
      <c r="I135" s="222"/>
      <c r="J135" s="43"/>
      <c r="K135" s="43"/>
      <c r="L135" s="47"/>
      <c r="M135" s="223"/>
      <c r="N135" s="224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141</v>
      </c>
      <c r="AU135" s="20" t="s">
        <v>83</v>
      </c>
    </row>
    <row r="136" s="13" customFormat="1">
      <c r="A136" s="13"/>
      <c r="B136" s="225"/>
      <c r="C136" s="226"/>
      <c r="D136" s="227" t="s">
        <v>143</v>
      </c>
      <c r="E136" s="228" t="s">
        <v>19</v>
      </c>
      <c r="F136" s="229" t="s">
        <v>949</v>
      </c>
      <c r="G136" s="226"/>
      <c r="H136" s="228" t="s">
        <v>19</v>
      </c>
      <c r="I136" s="230"/>
      <c r="J136" s="226"/>
      <c r="K136" s="226"/>
      <c r="L136" s="231"/>
      <c r="M136" s="232"/>
      <c r="N136" s="233"/>
      <c r="O136" s="233"/>
      <c r="P136" s="233"/>
      <c r="Q136" s="233"/>
      <c r="R136" s="233"/>
      <c r="S136" s="233"/>
      <c r="T136" s="23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5" t="s">
        <v>143</v>
      </c>
      <c r="AU136" s="235" t="s">
        <v>83</v>
      </c>
      <c r="AV136" s="13" t="s">
        <v>80</v>
      </c>
      <c r="AW136" s="13" t="s">
        <v>33</v>
      </c>
      <c r="AX136" s="13" t="s">
        <v>72</v>
      </c>
      <c r="AY136" s="235" t="s">
        <v>132</v>
      </c>
    </row>
    <row r="137" s="14" customFormat="1">
      <c r="A137" s="14"/>
      <c r="B137" s="236"/>
      <c r="C137" s="237"/>
      <c r="D137" s="227" t="s">
        <v>143</v>
      </c>
      <c r="E137" s="238" t="s">
        <v>19</v>
      </c>
      <c r="F137" s="239" t="s">
        <v>950</v>
      </c>
      <c r="G137" s="237"/>
      <c r="H137" s="240">
        <v>0.56299999999999994</v>
      </c>
      <c r="I137" s="241"/>
      <c r="J137" s="237"/>
      <c r="K137" s="237"/>
      <c r="L137" s="242"/>
      <c r="M137" s="243"/>
      <c r="N137" s="244"/>
      <c r="O137" s="244"/>
      <c r="P137" s="244"/>
      <c r="Q137" s="244"/>
      <c r="R137" s="244"/>
      <c r="S137" s="244"/>
      <c r="T137" s="245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6" t="s">
        <v>143</v>
      </c>
      <c r="AU137" s="246" t="s">
        <v>83</v>
      </c>
      <c r="AV137" s="14" t="s">
        <v>83</v>
      </c>
      <c r="AW137" s="14" t="s">
        <v>33</v>
      </c>
      <c r="AX137" s="14" t="s">
        <v>80</v>
      </c>
      <c r="AY137" s="246" t="s">
        <v>132</v>
      </c>
    </row>
    <row r="138" s="2" customFormat="1" ht="37.8" customHeight="1">
      <c r="A138" s="41"/>
      <c r="B138" s="42"/>
      <c r="C138" s="207" t="s">
        <v>262</v>
      </c>
      <c r="D138" s="207" t="s">
        <v>134</v>
      </c>
      <c r="E138" s="208" t="s">
        <v>500</v>
      </c>
      <c r="F138" s="209" t="s">
        <v>501</v>
      </c>
      <c r="G138" s="210" t="s">
        <v>469</v>
      </c>
      <c r="H138" s="211">
        <v>110</v>
      </c>
      <c r="I138" s="212"/>
      <c r="J138" s="213">
        <f>ROUND(I138*H138,2)</f>
        <v>0</v>
      </c>
      <c r="K138" s="209" t="s">
        <v>138</v>
      </c>
      <c r="L138" s="47"/>
      <c r="M138" s="214" t="s">
        <v>19</v>
      </c>
      <c r="N138" s="215" t="s">
        <v>43</v>
      </c>
      <c r="O138" s="87"/>
      <c r="P138" s="216">
        <f>O138*H138</f>
        <v>0</v>
      </c>
      <c r="Q138" s="216">
        <v>0</v>
      </c>
      <c r="R138" s="216">
        <f>Q138*H138</f>
        <v>0</v>
      </c>
      <c r="S138" s="216">
        <v>0</v>
      </c>
      <c r="T138" s="217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18" t="s">
        <v>139</v>
      </c>
      <c r="AT138" s="218" t="s">
        <v>134</v>
      </c>
      <c r="AU138" s="218" t="s">
        <v>83</v>
      </c>
      <c r="AY138" s="20" t="s">
        <v>132</v>
      </c>
      <c r="BE138" s="219">
        <f>IF(N138="základní",J138,0)</f>
        <v>0</v>
      </c>
      <c r="BF138" s="219">
        <f>IF(N138="snížená",J138,0)</f>
        <v>0</v>
      </c>
      <c r="BG138" s="219">
        <f>IF(N138="zákl. přenesená",J138,0)</f>
        <v>0</v>
      </c>
      <c r="BH138" s="219">
        <f>IF(N138="sníž. přenesená",J138,0)</f>
        <v>0</v>
      </c>
      <c r="BI138" s="219">
        <f>IF(N138="nulová",J138,0)</f>
        <v>0</v>
      </c>
      <c r="BJ138" s="20" t="s">
        <v>80</v>
      </c>
      <c r="BK138" s="219">
        <f>ROUND(I138*H138,2)</f>
        <v>0</v>
      </c>
      <c r="BL138" s="20" t="s">
        <v>139</v>
      </c>
      <c r="BM138" s="218" t="s">
        <v>502</v>
      </c>
    </row>
    <row r="139" s="2" customFormat="1">
      <c r="A139" s="41"/>
      <c r="B139" s="42"/>
      <c r="C139" s="43"/>
      <c r="D139" s="220" t="s">
        <v>141</v>
      </c>
      <c r="E139" s="43"/>
      <c r="F139" s="221" t="s">
        <v>503</v>
      </c>
      <c r="G139" s="43"/>
      <c r="H139" s="43"/>
      <c r="I139" s="222"/>
      <c r="J139" s="43"/>
      <c r="K139" s="43"/>
      <c r="L139" s="47"/>
      <c r="M139" s="223"/>
      <c r="N139" s="224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141</v>
      </c>
      <c r="AU139" s="20" t="s">
        <v>83</v>
      </c>
    </row>
    <row r="140" s="13" customFormat="1">
      <c r="A140" s="13"/>
      <c r="B140" s="225"/>
      <c r="C140" s="226"/>
      <c r="D140" s="227" t="s">
        <v>143</v>
      </c>
      <c r="E140" s="228" t="s">
        <v>19</v>
      </c>
      <c r="F140" s="229" t="s">
        <v>504</v>
      </c>
      <c r="G140" s="226"/>
      <c r="H140" s="228" t="s">
        <v>19</v>
      </c>
      <c r="I140" s="230"/>
      <c r="J140" s="226"/>
      <c r="K140" s="226"/>
      <c r="L140" s="231"/>
      <c r="M140" s="232"/>
      <c r="N140" s="233"/>
      <c r="O140" s="233"/>
      <c r="P140" s="233"/>
      <c r="Q140" s="233"/>
      <c r="R140" s="233"/>
      <c r="S140" s="233"/>
      <c r="T140" s="23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5" t="s">
        <v>143</v>
      </c>
      <c r="AU140" s="235" t="s">
        <v>83</v>
      </c>
      <c r="AV140" s="13" t="s">
        <v>80</v>
      </c>
      <c r="AW140" s="13" t="s">
        <v>33</v>
      </c>
      <c r="AX140" s="13" t="s">
        <v>72</v>
      </c>
      <c r="AY140" s="235" t="s">
        <v>132</v>
      </c>
    </row>
    <row r="141" s="14" customFormat="1">
      <c r="A141" s="14"/>
      <c r="B141" s="236"/>
      <c r="C141" s="237"/>
      <c r="D141" s="227" t="s">
        <v>143</v>
      </c>
      <c r="E141" s="238" t="s">
        <v>19</v>
      </c>
      <c r="F141" s="239" t="s">
        <v>951</v>
      </c>
      <c r="G141" s="237"/>
      <c r="H141" s="240">
        <v>110</v>
      </c>
      <c r="I141" s="241"/>
      <c r="J141" s="237"/>
      <c r="K141" s="237"/>
      <c r="L141" s="242"/>
      <c r="M141" s="243"/>
      <c r="N141" s="244"/>
      <c r="O141" s="244"/>
      <c r="P141" s="244"/>
      <c r="Q141" s="244"/>
      <c r="R141" s="244"/>
      <c r="S141" s="244"/>
      <c r="T141" s="245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6" t="s">
        <v>143</v>
      </c>
      <c r="AU141" s="246" t="s">
        <v>83</v>
      </c>
      <c r="AV141" s="14" t="s">
        <v>83</v>
      </c>
      <c r="AW141" s="14" t="s">
        <v>33</v>
      </c>
      <c r="AX141" s="14" t="s">
        <v>80</v>
      </c>
      <c r="AY141" s="246" t="s">
        <v>132</v>
      </c>
    </row>
    <row r="142" s="2" customFormat="1" ht="37.8" customHeight="1">
      <c r="A142" s="41"/>
      <c r="B142" s="42"/>
      <c r="C142" s="207" t="s">
        <v>268</v>
      </c>
      <c r="D142" s="207" t="s">
        <v>134</v>
      </c>
      <c r="E142" s="208" t="s">
        <v>952</v>
      </c>
      <c r="F142" s="209" t="s">
        <v>953</v>
      </c>
      <c r="G142" s="210" t="s">
        <v>469</v>
      </c>
      <c r="H142" s="211">
        <v>78</v>
      </c>
      <c r="I142" s="212"/>
      <c r="J142" s="213">
        <f>ROUND(I142*H142,2)</f>
        <v>0</v>
      </c>
      <c r="K142" s="209" t="s">
        <v>138</v>
      </c>
      <c r="L142" s="47"/>
      <c r="M142" s="214" t="s">
        <v>19</v>
      </c>
      <c r="N142" s="215" t="s">
        <v>43</v>
      </c>
      <c r="O142" s="87"/>
      <c r="P142" s="216">
        <f>O142*H142</f>
        <v>0</v>
      </c>
      <c r="Q142" s="216">
        <v>0</v>
      </c>
      <c r="R142" s="216">
        <f>Q142*H142</f>
        <v>0</v>
      </c>
      <c r="S142" s="216">
        <v>0</v>
      </c>
      <c r="T142" s="217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18" t="s">
        <v>139</v>
      </c>
      <c r="AT142" s="218" t="s">
        <v>134</v>
      </c>
      <c r="AU142" s="218" t="s">
        <v>83</v>
      </c>
      <c r="AY142" s="20" t="s">
        <v>132</v>
      </c>
      <c r="BE142" s="219">
        <f>IF(N142="základní",J142,0)</f>
        <v>0</v>
      </c>
      <c r="BF142" s="219">
        <f>IF(N142="snížená",J142,0)</f>
        <v>0</v>
      </c>
      <c r="BG142" s="219">
        <f>IF(N142="zákl. přenesená",J142,0)</f>
        <v>0</v>
      </c>
      <c r="BH142" s="219">
        <f>IF(N142="sníž. přenesená",J142,0)</f>
        <v>0</v>
      </c>
      <c r="BI142" s="219">
        <f>IF(N142="nulová",J142,0)</f>
        <v>0</v>
      </c>
      <c r="BJ142" s="20" t="s">
        <v>80</v>
      </c>
      <c r="BK142" s="219">
        <f>ROUND(I142*H142,2)</f>
        <v>0</v>
      </c>
      <c r="BL142" s="20" t="s">
        <v>139</v>
      </c>
      <c r="BM142" s="218" t="s">
        <v>954</v>
      </c>
    </row>
    <row r="143" s="2" customFormat="1">
      <c r="A143" s="41"/>
      <c r="B143" s="42"/>
      <c r="C143" s="43"/>
      <c r="D143" s="220" t="s">
        <v>141</v>
      </c>
      <c r="E143" s="43"/>
      <c r="F143" s="221" t="s">
        <v>955</v>
      </c>
      <c r="G143" s="43"/>
      <c r="H143" s="43"/>
      <c r="I143" s="222"/>
      <c r="J143" s="43"/>
      <c r="K143" s="43"/>
      <c r="L143" s="47"/>
      <c r="M143" s="223"/>
      <c r="N143" s="224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141</v>
      </c>
      <c r="AU143" s="20" t="s">
        <v>83</v>
      </c>
    </row>
    <row r="144" s="13" customFormat="1">
      <c r="A144" s="13"/>
      <c r="B144" s="225"/>
      <c r="C144" s="226"/>
      <c r="D144" s="227" t="s">
        <v>143</v>
      </c>
      <c r="E144" s="228" t="s">
        <v>19</v>
      </c>
      <c r="F144" s="229" t="s">
        <v>956</v>
      </c>
      <c r="G144" s="226"/>
      <c r="H144" s="228" t="s">
        <v>19</v>
      </c>
      <c r="I144" s="230"/>
      <c r="J144" s="226"/>
      <c r="K144" s="226"/>
      <c r="L144" s="231"/>
      <c r="M144" s="232"/>
      <c r="N144" s="233"/>
      <c r="O144" s="233"/>
      <c r="P144" s="233"/>
      <c r="Q144" s="233"/>
      <c r="R144" s="233"/>
      <c r="S144" s="233"/>
      <c r="T144" s="23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5" t="s">
        <v>143</v>
      </c>
      <c r="AU144" s="235" t="s">
        <v>83</v>
      </c>
      <c r="AV144" s="13" t="s">
        <v>80</v>
      </c>
      <c r="AW144" s="13" t="s">
        <v>33</v>
      </c>
      <c r="AX144" s="13" t="s">
        <v>72</v>
      </c>
      <c r="AY144" s="235" t="s">
        <v>132</v>
      </c>
    </row>
    <row r="145" s="14" customFormat="1">
      <c r="A145" s="14"/>
      <c r="B145" s="236"/>
      <c r="C145" s="237"/>
      <c r="D145" s="227" t="s">
        <v>143</v>
      </c>
      <c r="E145" s="238" t="s">
        <v>19</v>
      </c>
      <c r="F145" s="239" t="s">
        <v>957</v>
      </c>
      <c r="G145" s="237"/>
      <c r="H145" s="240">
        <v>78</v>
      </c>
      <c r="I145" s="241"/>
      <c r="J145" s="237"/>
      <c r="K145" s="237"/>
      <c r="L145" s="242"/>
      <c r="M145" s="243"/>
      <c r="N145" s="244"/>
      <c r="O145" s="244"/>
      <c r="P145" s="244"/>
      <c r="Q145" s="244"/>
      <c r="R145" s="244"/>
      <c r="S145" s="244"/>
      <c r="T145" s="24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6" t="s">
        <v>143</v>
      </c>
      <c r="AU145" s="246" t="s">
        <v>83</v>
      </c>
      <c r="AV145" s="14" t="s">
        <v>83</v>
      </c>
      <c r="AW145" s="14" t="s">
        <v>33</v>
      </c>
      <c r="AX145" s="14" t="s">
        <v>80</v>
      </c>
      <c r="AY145" s="246" t="s">
        <v>132</v>
      </c>
    </row>
    <row r="146" s="2" customFormat="1" ht="37.8" customHeight="1">
      <c r="A146" s="41"/>
      <c r="B146" s="42"/>
      <c r="C146" s="207" t="s">
        <v>274</v>
      </c>
      <c r="D146" s="207" t="s">
        <v>134</v>
      </c>
      <c r="E146" s="208" t="s">
        <v>506</v>
      </c>
      <c r="F146" s="209" t="s">
        <v>507</v>
      </c>
      <c r="G146" s="210" t="s">
        <v>469</v>
      </c>
      <c r="H146" s="211">
        <v>30</v>
      </c>
      <c r="I146" s="212"/>
      <c r="J146" s="213">
        <f>ROUND(I146*H146,2)</f>
        <v>0</v>
      </c>
      <c r="K146" s="209" t="s">
        <v>138</v>
      </c>
      <c r="L146" s="47"/>
      <c r="M146" s="214" t="s">
        <v>19</v>
      </c>
      <c r="N146" s="215" t="s">
        <v>43</v>
      </c>
      <c r="O146" s="87"/>
      <c r="P146" s="216">
        <f>O146*H146</f>
        <v>0</v>
      </c>
      <c r="Q146" s="216">
        <v>0</v>
      </c>
      <c r="R146" s="216">
        <f>Q146*H146</f>
        <v>0</v>
      </c>
      <c r="S146" s="216">
        <v>0</v>
      </c>
      <c r="T146" s="217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18" t="s">
        <v>139</v>
      </c>
      <c r="AT146" s="218" t="s">
        <v>134</v>
      </c>
      <c r="AU146" s="218" t="s">
        <v>83</v>
      </c>
      <c r="AY146" s="20" t="s">
        <v>132</v>
      </c>
      <c r="BE146" s="219">
        <f>IF(N146="základní",J146,0)</f>
        <v>0</v>
      </c>
      <c r="BF146" s="219">
        <f>IF(N146="snížená",J146,0)</f>
        <v>0</v>
      </c>
      <c r="BG146" s="219">
        <f>IF(N146="zákl. přenesená",J146,0)</f>
        <v>0</v>
      </c>
      <c r="BH146" s="219">
        <f>IF(N146="sníž. přenesená",J146,0)</f>
        <v>0</v>
      </c>
      <c r="BI146" s="219">
        <f>IF(N146="nulová",J146,0)</f>
        <v>0</v>
      </c>
      <c r="BJ146" s="20" t="s">
        <v>80</v>
      </c>
      <c r="BK146" s="219">
        <f>ROUND(I146*H146,2)</f>
        <v>0</v>
      </c>
      <c r="BL146" s="20" t="s">
        <v>139</v>
      </c>
      <c r="BM146" s="218" t="s">
        <v>508</v>
      </c>
    </row>
    <row r="147" s="2" customFormat="1">
      <c r="A147" s="41"/>
      <c r="B147" s="42"/>
      <c r="C147" s="43"/>
      <c r="D147" s="220" t="s">
        <v>141</v>
      </c>
      <c r="E147" s="43"/>
      <c r="F147" s="221" t="s">
        <v>509</v>
      </c>
      <c r="G147" s="43"/>
      <c r="H147" s="43"/>
      <c r="I147" s="222"/>
      <c r="J147" s="43"/>
      <c r="K147" s="43"/>
      <c r="L147" s="47"/>
      <c r="M147" s="223"/>
      <c r="N147" s="224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141</v>
      </c>
      <c r="AU147" s="20" t="s">
        <v>83</v>
      </c>
    </row>
    <row r="148" s="13" customFormat="1">
      <c r="A148" s="13"/>
      <c r="B148" s="225"/>
      <c r="C148" s="226"/>
      <c r="D148" s="227" t="s">
        <v>143</v>
      </c>
      <c r="E148" s="228" t="s">
        <v>19</v>
      </c>
      <c r="F148" s="229" t="s">
        <v>510</v>
      </c>
      <c r="G148" s="226"/>
      <c r="H148" s="228" t="s">
        <v>19</v>
      </c>
      <c r="I148" s="230"/>
      <c r="J148" s="226"/>
      <c r="K148" s="226"/>
      <c r="L148" s="231"/>
      <c r="M148" s="232"/>
      <c r="N148" s="233"/>
      <c r="O148" s="233"/>
      <c r="P148" s="233"/>
      <c r="Q148" s="233"/>
      <c r="R148" s="233"/>
      <c r="S148" s="233"/>
      <c r="T148" s="23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5" t="s">
        <v>143</v>
      </c>
      <c r="AU148" s="235" t="s">
        <v>83</v>
      </c>
      <c r="AV148" s="13" t="s">
        <v>80</v>
      </c>
      <c r="AW148" s="13" t="s">
        <v>33</v>
      </c>
      <c r="AX148" s="13" t="s">
        <v>72</v>
      </c>
      <c r="AY148" s="235" t="s">
        <v>132</v>
      </c>
    </row>
    <row r="149" s="14" customFormat="1">
      <c r="A149" s="14"/>
      <c r="B149" s="236"/>
      <c r="C149" s="237"/>
      <c r="D149" s="227" t="s">
        <v>143</v>
      </c>
      <c r="E149" s="238" t="s">
        <v>19</v>
      </c>
      <c r="F149" s="239" t="s">
        <v>958</v>
      </c>
      <c r="G149" s="237"/>
      <c r="H149" s="240">
        <v>85</v>
      </c>
      <c r="I149" s="241"/>
      <c r="J149" s="237"/>
      <c r="K149" s="237"/>
      <c r="L149" s="242"/>
      <c r="M149" s="243"/>
      <c r="N149" s="244"/>
      <c r="O149" s="244"/>
      <c r="P149" s="244"/>
      <c r="Q149" s="244"/>
      <c r="R149" s="244"/>
      <c r="S149" s="244"/>
      <c r="T149" s="245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6" t="s">
        <v>143</v>
      </c>
      <c r="AU149" s="246" t="s">
        <v>83</v>
      </c>
      <c r="AV149" s="14" t="s">
        <v>83</v>
      </c>
      <c r="AW149" s="14" t="s">
        <v>33</v>
      </c>
      <c r="AX149" s="14" t="s">
        <v>72</v>
      </c>
      <c r="AY149" s="246" t="s">
        <v>132</v>
      </c>
    </row>
    <row r="150" s="14" customFormat="1">
      <c r="A150" s="14"/>
      <c r="B150" s="236"/>
      <c r="C150" s="237"/>
      <c r="D150" s="227" t="s">
        <v>143</v>
      </c>
      <c r="E150" s="238" t="s">
        <v>19</v>
      </c>
      <c r="F150" s="239" t="s">
        <v>959</v>
      </c>
      <c r="G150" s="237"/>
      <c r="H150" s="240">
        <v>-55</v>
      </c>
      <c r="I150" s="241"/>
      <c r="J150" s="237"/>
      <c r="K150" s="237"/>
      <c r="L150" s="242"/>
      <c r="M150" s="243"/>
      <c r="N150" s="244"/>
      <c r="O150" s="244"/>
      <c r="P150" s="244"/>
      <c r="Q150" s="244"/>
      <c r="R150" s="244"/>
      <c r="S150" s="244"/>
      <c r="T150" s="245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6" t="s">
        <v>143</v>
      </c>
      <c r="AU150" s="246" t="s">
        <v>83</v>
      </c>
      <c r="AV150" s="14" t="s">
        <v>83</v>
      </c>
      <c r="AW150" s="14" t="s">
        <v>33</v>
      </c>
      <c r="AX150" s="14" t="s">
        <v>72</v>
      </c>
      <c r="AY150" s="246" t="s">
        <v>132</v>
      </c>
    </row>
    <row r="151" s="15" customFormat="1">
      <c r="A151" s="15"/>
      <c r="B151" s="247"/>
      <c r="C151" s="248"/>
      <c r="D151" s="227" t="s">
        <v>143</v>
      </c>
      <c r="E151" s="249" t="s">
        <v>19</v>
      </c>
      <c r="F151" s="250" t="s">
        <v>148</v>
      </c>
      <c r="G151" s="248"/>
      <c r="H151" s="251">
        <v>30</v>
      </c>
      <c r="I151" s="252"/>
      <c r="J151" s="248"/>
      <c r="K151" s="248"/>
      <c r="L151" s="253"/>
      <c r="M151" s="254"/>
      <c r="N151" s="255"/>
      <c r="O151" s="255"/>
      <c r="P151" s="255"/>
      <c r="Q151" s="255"/>
      <c r="R151" s="255"/>
      <c r="S151" s="255"/>
      <c r="T151" s="256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57" t="s">
        <v>143</v>
      </c>
      <c r="AU151" s="257" t="s">
        <v>83</v>
      </c>
      <c r="AV151" s="15" t="s">
        <v>139</v>
      </c>
      <c r="AW151" s="15" t="s">
        <v>33</v>
      </c>
      <c r="AX151" s="15" t="s">
        <v>80</v>
      </c>
      <c r="AY151" s="257" t="s">
        <v>132</v>
      </c>
    </row>
    <row r="152" s="13" customFormat="1">
      <c r="A152" s="13"/>
      <c r="B152" s="225"/>
      <c r="C152" s="226"/>
      <c r="D152" s="227" t="s">
        <v>143</v>
      </c>
      <c r="E152" s="228" t="s">
        <v>19</v>
      </c>
      <c r="F152" s="229" t="s">
        <v>513</v>
      </c>
      <c r="G152" s="226"/>
      <c r="H152" s="228" t="s">
        <v>19</v>
      </c>
      <c r="I152" s="230"/>
      <c r="J152" s="226"/>
      <c r="K152" s="226"/>
      <c r="L152" s="231"/>
      <c r="M152" s="232"/>
      <c r="N152" s="233"/>
      <c r="O152" s="233"/>
      <c r="P152" s="233"/>
      <c r="Q152" s="233"/>
      <c r="R152" s="233"/>
      <c r="S152" s="233"/>
      <c r="T152" s="23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5" t="s">
        <v>143</v>
      </c>
      <c r="AU152" s="235" t="s">
        <v>83</v>
      </c>
      <c r="AV152" s="13" t="s">
        <v>80</v>
      </c>
      <c r="AW152" s="13" t="s">
        <v>33</v>
      </c>
      <c r="AX152" s="13" t="s">
        <v>72</v>
      </c>
      <c r="AY152" s="235" t="s">
        <v>132</v>
      </c>
    </row>
    <row r="153" s="2" customFormat="1" ht="37.8" customHeight="1">
      <c r="A153" s="41"/>
      <c r="B153" s="42"/>
      <c r="C153" s="207" t="s">
        <v>282</v>
      </c>
      <c r="D153" s="207" t="s">
        <v>134</v>
      </c>
      <c r="E153" s="208" t="s">
        <v>514</v>
      </c>
      <c r="F153" s="209" t="s">
        <v>515</v>
      </c>
      <c r="G153" s="210" t="s">
        <v>469</v>
      </c>
      <c r="H153" s="211">
        <v>15</v>
      </c>
      <c r="I153" s="212"/>
      <c r="J153" s="213">
        <f>ROUND(I153*H153,2)</f>
        <v>0</v>
      </c>
      <c r="K153" s="209" t="s">
        <v>138</v>
      </c>
      <c r="L153" s="47"/>
      <c r="M153" s="214" t="s">
        <v>19</v>
      </c>
      <c r="N153" s="215" t="s">
        <v>43</v>
      </c>
      <c r="O153" s="87"/>
      <c r="P153" s="216">
        <f>O153*H153</f>
        <v>0</v>
      </c>
      <c r="Q153" s="216">
        <v>0</v>
      </c>
      <c r="R153" s="216">
        <f>Q153*H153</f>
        <v>0</v>
      </c>
      <c r="S153" s="216">
        <v>0</v>
      </c>
      <c r="T153" s="217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18" t="s">
        <v>139</v>
      </c>
      <c r="AT153" s="218" t="s">
        <v>134</v>
      </c>
      <c r="AU153" s="218" t="s">
        <v>83</v>
      </c>
      <c r="AY153" s="20" t="s">
        <v>132</v>
      </c>
      <c r="BE153" s="219">
        <f>IF(N153="základní",J153,0)</f>
        <v>0</v>
      </c>
      <c r="BF153" s="219">
        <f>IF(N153="snížená",J153,0)</f>
        <v>0</v>
      </c>
      <c r="BG153" s="219">
        <f>IF(N153="zákl. přenesená",J153,0)</f>
        <v>0</v>
      </c>
      <c r="BH153" s="219">
        <f>IF(N153="sníž. přenesená",J153,0)</f>
        <v>0</v>
      </c>
      <c r="BI153" s="219">
        <f>IF(N153="nulová",J153,0)</f>
        <v>0</v>
      </c>
      <c r="BJ153" s="20" t="s">
        <v>80</v>
      </c>
      <c r="BK153" s="219">
        <f>ROUND(I153*H153,2)</f>
        <v>0</v>
      </c>
      <c r="BL153" s="20" t="s">
        <v>139</v>
      </c>
      <c r="BM153" s="218" t="s">
        <v>516</v>
      </c>
    </row>
    <row r="154" s="2" customFormat="1">
      <c r="A154" s="41"/>
      <c r="B154" s="42"/>
      <c r="C154" s="43"/>
      <c r="D154" s="220" t="s">
        <v>141</v>
      </c>
      <c r="E154" s="43"/>
      <c r="F154" s="221" t="s">
        <v>517</v>
      </c>
      <c r="G154" s="43"/>
      <c r="H154" s="43"/>
      <c r="I154" s="222"/>
      <c r="J154" s="43"/>
      <c r="K154" s="43"/>
      <c r="L154" s="47"/>
      <c r="M154" s="223"/>
      <c r="N154" s="224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141</v>
      </c>
      <c r="AU154" s="20" t="s">
        <v>83</v>
      </c>
    </row>
    <row r="155" s="13" customFormat="1">
      <c r="A155" s="13"/>
      <c r="B155" s="225"/>
      <c r="C155" s="226"/>
      <c r="D155" s="227" t="s">
        <v>143</v>
      </c>
      <c r="E155" s="228" t="s">
        <v>19</v>
      </c>
      <c r="F155" s="229" t="s">
        <v>518</v>
      </c>
      <c r="G155" s="226"/>
      <c r="H155" s="228" t="s">
        <v>19</v>
      </c>
      <c r="I155" s="230"/>
      <c r="J155" s="226"/>
      <c r="K155" s="226"/>
      <c r="L155" s="231"/>
      <c r="M155" s="232"/>
      <c r="N155" s="233"/>
      <c r="O155" s="233"/>
      <c r="P155" s="233"/>
      <c r="Q155" s="233"/>
      <c r="R155" s="233"/>
      <c r="S155" s="233"/>
      <c r="T155" s="23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5" t="s">
        <v>143</v>
      </c>
      <c r="AU155" s="235" t="s">
        <v>83</v>
      </c>
      <c r="AV155" s="13" t="s">
        <v>80</v>
      </c>
      <c r="AW155" s="13" t="s">
        <v>33</v>
      </c>
      <c r="AX155" s="13" t="s">
        <v>72</v>
      </c>
      <c r="AY155" s="235" t="s">
        <v>132</v>
      </c>
    </row>
    <row r="156" s="14" customFormat="1">
      <c r="A156" s="14"/>
      <c r="B156" s="236"/>
      <c r="C156" s="237"/>
      <c r="D156" s="227" t="s">
        <v>143</v>
      </c>
      <c r="E156" s="238" t="s">
        <v>19</v>
      </c>
      <c r="F156" s="239" t="s">
        <v>960</v>
      </c>
      <c r="G156" s="237"/>
      <c r="H156" s="240">
        <v>54</v>
      </c>
      <c r="I156" s="241"/>
      <c r="J156" s="237"/>
      <c r="K156" s="237"/>
      <c r="L156" s="242"/>
      <c r="M156" s="243"/>
      <c r="N156" s="244"/>
      <c r="O156" s="244"/>
      <c r="P156" s="244"/>
      <c r="Q156" s="244"/>
      <c r="R156" s="244"/>
      <c r="S156" s="244"/>
      <c r="T156" s="245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6" t="s">
        <v>143</v>
      </c>
      <c r="AU156" s="246" t="s">
        <v>83</v>
      </c>
      <c r="AV156" s="14" t="s">
        <v>83</v>
      </c>
      <c r="AW156" s="14" t="s">
        <v>33</v>
      </c>
      <c r="AX156" s="14" t="s">
        <v>72</v>
      </c>
      <c r="AY156" s="246" t="s">
        <v>132</v>
      </c>
    </row>
    <row r="157" s="14" customFormat="1">
      <c r="A157" s="14"/>
      <c r="B157" s="236"/>
      <c r="C157" s="237"/>
      <c r="D157" s="227" t="s">
        <v>143</v>
      </c>
      <c r="E157" s="238" t="s">
        <v>19</v>
      </c>
      <c r="F157" s="239" t="s">
        <v>961</v>
      </c>
      <c r="G157" s="237"/>
      <c r="H157" s="240">
        <v>-39</v>
      </c>
      <c r="I157" s="241"/>
      <c r="J157" s="237"/>
      <c r="K157" s="237"/>
      <c r="L157" s="242"/>
      <c r="M157" s="243"/>
      <c r="N157" s="244"/>
      <c r="O157" s="244"/>
      <c r="P157" s="244"/>
      <c r="Q157" s="244"/>
      <c r="R157" s="244"/>
      <c r="S157" s="244"/>
      <c r="T157" s="245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6" t="s">
        <v>143</v>
      </c>
      <c r="AU157" s="246" t="s">
        <v>83</v>
      </c>
      <c r="AV157" s="14" t="s">
        <v>83</v>
      </c>
      <c r="AW157" s="14" t="s">
        <v>33</v>
      </c>
      <c r="AX157" s="14" t="s">
        <v>72</v>
      </c>
      <c r="AY157" s="246" t="s">
        <v>132</v>
      </c>
    </row>
    <row r="158" s="15" customFormat="1">
      <c r="A158" s="15"/>
      <c r="B158" s="247"/>
      <c r="C158" s="248"/>
      <c r="D158" s="227" t="s">
        <v>143</v>
      </c>
      <c r="E158" s="249" t="s">
        <v>19</v>
      </c>
      <c r="F158" s="250" t="s">
        <v>148</v>
      </c>
      <c r="G158" s="248"/>
      <c r="H158" s="251">
        <v>15</v>
      </c>
      <c r="I158" s="252"/>
      <c r="J158" s="248"/>
      <c r="K158" s="248"/>
      <c r="L158" s="253"/>
      <c r="M158" s="254"/>
      <c r="N158" s="255"/>
      <c r="O158" s="255"/>
      <c r="P158" s="255"/>
      <c r="Q158" s="255"/>
      <c r="R158" s="255"/>
      <c r="S158" s="255"/>
      <c r="T158" s="256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57" t="s">
        <v>143</v>
      </c>
      <c r="AU158" s="257" t="s">
        <v>83</v>
      </c>
      <c r="AV158" s="15" t="s">
        <v>139</v>
      </c>
      <c r="AW158" s="15" t="s">
        <v>33</v>
      </c>
      <c r="AX158" s="15" t="s">
        <v>80</v>
      </c>
      <c r="AY158" s="257" t="s">
        <v>132</v>
      </c>
    </row>
    <row r="159" s="2" customFormat="1" ht="37.8" customHeight="1">
      <c r="A159" s="41"/>
      <c r="B159" s="42"/>
      <c r="C159" s="207" t="s">
        <v>289</v>
      </c>
      <c r="D159" s="207" t="s">
        <v>134</v>
      </c>
      <c r="E159" s="208" t="s">
        <v>522</v>
      </c>
      <c r="F159" s="209" t="s">
        <v>523</v>
      </c>
      <c r="G159" s="210" t="s">
        <v>469</v>
      </c>
      <c r="H159" s="211">
        <v>90</v>
      </c>
      <c r="I159" s="212"/>
      <c r="J159" s="213">
        <f>ROUND(I159*H159,2)</f>
        <v>0</v>
      </c>
      <c r="K159" s="209" t="s">
        <v>138</v>
      </c>
      <c r="L159" s="47"/>
      <c r="M159" s="214" t="s">
        <v>19</v>
      </c>
      <c r="N159" s="215" t="s">
        <v>43</v>
      </c>
      <c r="O159" s="87"/>
      <c r="P159" s="216">
        <f>O159*H159</f>
        <v>0</v>
      </c>
      <c r="Q159" s="216">
        <v>0</v>
      </c>
      <c r="R159" s="216">
        <f>Q159*H159</f>
        <v>0</v>
      </c>
      <c r="S159" s="216">
        <v>0</v>
      </c>
      <c r="T159" s="217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18" t="s">
        <v>139</v>
      </c>
      <c r="AT159" s="218" t="s">
        <v>134</v>
      </c>
      <c r="AU159" s="218" t="s">
        <v>83</v>
      </c>
      <c r="AY159" s="20" t="s">
        <v>132</v>
      </c>
      <c r="BE159" s="219">
        <f>IF(N159="základní",J159,0)</f>
        <v>0</v>
      </c>
      <c r="BF159" s="219">
        <f>IF(N159="snížená",J159,0)</f>
        <v>0</v>
      </c>
      <c r="BG159" s="219">
        <f>IF(N159="zákl. přenesená",J159,0)</f>
        <v>0</v>
      </c>
      <c r="BH159" s="219">
        <f>IF(N159="sníž. přenesená",J159,0)</f>
        <v>0</v>
      </c>
      <c r="BI159" s="219">
        <f>IF(N159="nulová",J159,0)</f>
        <v>0</v>
      </c>
      <c r="BJ159" s="20" t="s">
        <v>80</v>
      </c>
      <c r="BK159" s="219">
        <f>ROUND(I159*H159,2)</f>
        <v>0</v>
      </c>
      <c r="BL159" s="20" t="s">
        <v>139</v>
      </c>
      <c r="BM159" s="218" t="s">
        <v>524</v>
      </c>
    </row>
    <row r="160" s="2" customFormat="1">
      <c r="A160" s="41"/>
      <c r="B160" s="42"/>
      <c r="C160" s="43"/>
      <c r="D160" s="220" t="s">
        <v>141</v>
      </c>
      <c r="E160" s="43"/>
      <c r="F160" s="221" t="s">
        <v>525</v>
      </c>
      <c r="G160" s="43"/>
      <c r="H160" s="43"/>
      <c r="I160" s="222"/>
      <c r="J160" s="43"/>
      <c r="K160" s="43"/>
      <c r="L160" s="47"/>
      <c r="M160" s="223"/>
      <c r="N160" s="224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20" t="s">
        <v>141</v>
      </c>
      <c r="AU160" s="20" t="s">
        <v>83</v>
      </c>
    </row>
    <row r="161" s="13" customFormat="1">
      <c r="A161" s="13"/>
      <c r="B161" s="225"/>
      <c r="C161" s="226"/>
      <c r="D161" s="227" t="s">
        <v>143</v>
      </c>
      <c r="E161" s="228" t="s">
        <v>19</v>
      </c>
      <c r="F161" s="229" t="s">
        <v>962</v>
      </c>
      <c r="G161" s="226"/>
      <c r="H161" s="228" t="s">
        <v>19</v>
      </c>
      <c r="I161" s="230"/>
      <c r="J161" s="226"/>
      <c r="K161" s="226"/>
      <c r="L161" s="231"/>
      <c r="M161" s="232"/>
      <c r="N161" s="233"/>
      <c r="O161" s="233"/>
      <c r="P161" s="233"/>
      <c r="Q161" s="233"/>
      <c r="R161" s="233"/>
      <c r="S161" s="233"/>
      <c r="T161" s="23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5" t="s">
        <v>143</v>
      </c>
      <c r="AU161" s="235" t="s">
        <v>83</v>
      </c>
      <c r="AV161" s="13" t="s">
        <v>80</v>
      </c>
      <c r="AW161" s="13" t="s">
        <v>33</v>
      </c>
      <c r="AX161" s="13" t="s">
        <v>72</v>
      </c>
      <c r="AY161" s="235" t="s">
        <v>132</v>
      </c>
    </row>
    <row r="162" s="14" customFormat="1">
      <c r="A162" s="14"/>
      <c r="B162" s="236"/>
      <c r="C162" s="237"/>
      <c r="D162" s="227" t="s">
        <v>143</v>
      </c>
      <c r="E162" s="238" t="s">
        <v>19</v>
      </c>
      <c r="F162" s="239" t="s">
        <v>963</v>
      </c>
      <c r="G162" s="237"/>
      <c r="H162" s="240">
        <v>90</v>
      </c>
      <c r="I162" s="241"/>
      <c r="J162" s="237"/>
      <c r="K162" s="237"/>
      <c r="L162" s="242"/>
      <c r="M162" s="243"/>
      <c r="N162" s="244"/>
      <c r="O162" s="244"/>
      <c r="P162" s="244"/>
      <c r="Q162" s="244"/>
      <c r="R162" s="244"/>
      <c r="S162" s="244"/>
      <c r="T162" s="245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6" t="s">
        <v>143</v>
      </c>
      <c r="AU162" s="246" t="s">
        <v>83</v>
      </c>
      <c r="AV162" s="14" t="s">
        <v>83</v>
      </c>
      <c r="AW162" s="14" t="s">
        <v>33</v>
      </c>
      <c r="AX162" s="14" t="s">
        <v>80</v>
      </c>
      <c r="AY162" s="246" t="s">
        <v>132</v>
      </c>
    </row>
    <row r="163" s="2" customFormat="1" ht="37.8" customHeight="1">
      <c r="A163" s="41"/>
      <c r="B163" s="42"/>
      <c r="C163" s="207" t="s">
        <v>7</v>
      </c>
      <c r="D163" s="207" t="s">
        <v>134</v>
      </c>
      <c r="E163" s="208" t="s">
        <v>964</v>
      </c>
      <c r="F163" s="209" t="s">
        <v>965</v>
      </c>
      <c r="G163" s="210" t="s">
        <v>469</v>
      </c>
      <c r="H163" s="211">
        <v>2.5</v>
      </c>
      <c r="I163" s="212"/>
      <c r="J163" s="213">
        <f>ROUND(I163*H163,2)</f>
        <v>0</v>
      </c>
      <c r="K163" s="209" t="s">
        <v>138</v>
      </c>
      <c r="L163" s="47"/>
      <c r="M163" s="214" t="s">
        <v>19</v>
      </c>
      <c r="N163" s="215" t="s">
        <v>43</v>
      </c>
      <c r="O163" s="87"/>
      <c r="P163" s="216">
        <f>O163*H163</f>
        <v>0</v>
      </c>
      <c r="Q163" s="216">
        <v>0</v>
      </c>
      <c r="R163" s="216">
        <f>Q163*H163</f>
        <v>0</v>
      </c>
      <c r="S163" s="216">
        <v>0</v>
      </c>
      <c r="T163" s="217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18" t="s">
        <v>139</v>
      </c>
      <c r="AT163" s="218" t="s">
        <v>134</v>
      </c>
      <c r="AU163" s="218" t="s">
        <v>83</v>
      </c>
      <c r="AY163" s="20" t="s">
        <v>132</v>
      </c>
      <c r="BE163" s="219">
        <f>IF(N163="základní",J163,0)</f>
        <v>0</v>
      </c>
      <c r="BF163" s="219">
        <f>IF(N163="snížená",J163,0)</f>
        <v>0</v>
      </c>
      <c r="BG163" s="219">
        <f>IF(N163="zákl. přenesená",J163,0)</f>
        <v>0</v>
      </c>
      <c r="BH163" s="219">
        <f>IF(N163="sníž. přenesená",J163,0)</f>
        <v>0</v>
      </c>
      <c r="BI163" s="219">
        <f>IF(N163="nulová",J163,0)</f>
        <v>0</v>
      </c>
      <c r="BJ163" s="20" t="s">
        <v>80</v>
      </c>
      <c r="BK163" s="219">
        <f>ROUND(I163*H163,2)</f>
        <v>0</v>
      </c>
      <c r="BL163" s="20" t="s">
        <v>139</v>
      </c>
      <c r="BM163" s="218" t="s">
        <v>966</v>
      </c>
    </row>
    <row r="164" s="2" customFormat="1">
      <c r="A164" s="41"/>
      <c r="B164" s="42"/>
      <c r="C164" s="43"/>
      <c r="D164" s="220" t="s">
        <v>141</v>
      </c>
      <c r="E164" s="43"/>
      <c r="F164" s="221" t="s">
        <v>967</v>
      </c>
      <c r="G164" s="43"/>
      <c r="H164" s="43"/>
      <c r="I164" s="222"/>
      <c r="J164" s="43"/>
      <c r="K164" s="43"/>
      <c r="L164" s="47"/>
      <c r="M164" s="223"/>
      <c r="N164" s="224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141</v>
      </c>
      <c r="AU164" s="20" t="s">
        <v>83</v>
      </c>
    </row>
    <row r="165" s="14" customFormat="1">
      <c r="A165" s="14"/>
      <c r="B165" s="236"/>
      <c r="C165" s="237"/>
      <c r="D165" s="227" t="s">
        <v>143</v>
      </c>
      <c r="E165" s="238" t="s">
        <v>19</v>
      </c>
      <c r="F165" s="239" t="s">
        <v>968</v>
      </c>
      <c r="G165" s="237"/>
      <c r="H165" s="240">
        <v>2.5</v>
      </c>
      <c r="I165" s="241"/>
      <c r="J165" s="237"/>
      <c r="K165" s="237"/>
      <c r="L165" s="242"/>
      <c r="M165" s="243"/>
      <c r="N165" s="244"/>
      <c r="O165" s="244"/>
      <c r="P165" s="244"/>
      <c r="Q165" s="244"/>
      <c r="R165" s="244"/>
      <c r="S165" s="244"/>
      <c r="T165" s="245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6" t="s">
        <v>143</v>
      </c>
      <c r="AU165" s="246" t="s">
        <v>83</v>
      </c>
      <c r="AV165" s="14" t="s">
        <v>83</v>
      </c>
      <c r="AW165" s="14" t="s">
        <v>33</v>
      </c>
      <c r="AX165" s="14" t="s">
        <v>80</v>
      </c>
      <c r="AY165" s="246" t="s">
        <v>132</v>
      </c>
    </row>
    <row r="166" s="2" customFormat="1" ht="37.8" customHeight="1">
      <c r="A166" s="41"/>
      <c r="B166" s="42"/>
      <c r="C166" s="207" t="s">
        <v>301</v>
      </c>
      <c r="D166" s="207" t="s">
        <v>134</v>
      </c>
      <c r="E166" s="208" t="s">
        <v>969</v>
      </c>
      <c r="F166" s="209" t="s">
        <v>970</v>
      </c>
      <c r="G166" s="210" t="s">
        <v>469</v>
      </c>
      <c r="H166" s="211">
        <v>15</v>
      </c>
      <c r="I166" s="212"/>
      <c r="J166" s="213">
        <f>ROUND(I166*H166,2)</f>
        <v>0</v>
      </c>
      <c r="K166" s="209" t="s">
        <v>138</v>
      </c>
      <c r="L166" s="47"/>
      <c r="M166" s="214" t="s">
        <v>19</v>
      </c>
      <c r="N166" s="215" t="s">
        <v>43</v>
      </c>
      <c r="O166" s="87"/>
      <c r="P166" s="216">
        <f>O166*H166</f>
        <v>0</v>
      </c>
      <c r="Q166" s="216">
        <v>0</v>
      </c>
      <c r="R166" s="216">
        <f>Q166*H166</f>
        <v>0</v>
      </c>
      <c r="S166" s="216">
        <v>0</v>
      </c>
      <c r="T166" s="217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18" t="s">
        <v>139</v>
      </c>
      <c r="AT166" s="218" t="s">
        <v>134</v>
      </c>
      <c r="AU166" s="218" t="s">
        <v>83</v>
      </c>
      <c r="AY166" s="20" t="s">
        <v>132</v>
      </c>
      <c r="BE166" s="219">
        <f>IF(N166="základní",J166,0)</f>
        <v>0</v>
      </c>
      <c r="BF166" s="219">
        <f>IF(N166="snížená",J166,0)</f>
        <v>0</v>
      </c>
      <c r="BG166" s="219">
        <f>IF(N166="zákl. přenesená",J166,0)</f>
        <v>0</v>
      </c>
      <c r="BH166" s="219">
        <f>IF(N166="sníž. přenesená",J166,0)</f>
        <v>0</v>
      </c>
      <c r="BI166" s="219">
        <f>IF(N166="nulová",J166,0)</f>
        <v>0</v>
      </c>
      <c r="BJ166" s="20" t="s">
        <v>80</v>
      </c>
      <c r="BK166" s="219">
        <f>ROUND(I166*H166,2)</f>
        <v>0</v>
      </c>
      <c r="BL166" s="20" t="s">
        <v>139</v>
      </c>
      <c r="BM166" s="218" t="s">
        <v>971</v>
      </c>
    </row>
    <row r="167" s="2" customFormat="1">
      <c r="A167" s="41"/>
      <c r="B167" s="42"/>
      <c r="C167" s="43"/>
      <c r="D167" s="220" t="s">
        <v>141</v>
      </c>
      <c r="E167" s="43"/>
      <c r="F167" s="221" t="s">
        <v>972</v>
      </c>
      <c r="G167" s="43"/>
      <c r="H167" s="43"/>
      <c r="I167" s="222"/>
      <c r="J167" s="43"/>
      <c r="K167" s="43"/>
      <c r="L167" s="47"/>
      <c r="M167" s="223"/>
      <c r="N167" s="224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20" t="s">
        <v>141</v>
      </c>
      <c r="AU167" s="20" t="s">
        <v>83</v>
      </c>
    </row>
    <row r="168" s="13" customFormat="1">
      <c r="A168" s="13"/>
      <c r="B168" s="225"/>
      <c r="C168" s="226"/>
      <c r="D168" s="227" t="s">
        <v>143</v>
      </c>
      <c r="E168" s="228" t="s">
        <v>19</v>
      </c>
      <c r="F168" s="229" t="s">
        <v>962</v>
      </c>
      <c r="G168" s="226"/>
      <c r="H168" s="228" t="s">
        <v>19</v>
      </c>
      <c r="I168" s="230"/>
      <c r="J168" s="226"/>
      <c r="K168" s="226"/>
      <c r="L168" s="231"/>
      <c r="M168" s="232"/>
      <c r="N168" s="233"/>
      <c r="O168" s="233"/>
      <c r="P168" s="233"/>
      <c r="Q168" s="233"/>
      <c r="R168" s="233"/>
      <c r="S168" s="233"/>
      <c r="T168" s="23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5" t="s">
        <v>143</v>
      </c>
      <c r="AU168" s="235" t="s">
        <v>83</v>
      </c>
      <c r="AV168" s="13" t="s">
        <v>80</v>
      </c>
      <c r="AW168" s="13" t="s">
        <v>33</v>
      </c>
      <c r="AX168" s="13" t="s">
        <v>72</v>
      </c>
      <c r="AY168" s="235" t="s">
        <v>132</v>
      </c>
    </row>
    <row r="169" s="14" customFormat="1">
      <c r="A169" s="14"/>
      <c r="B169" s="236"/>
      <c r="C169" s="237"/>
      <c r="D169" s="227" t="s">
        <v>143</v>
      </c>
      <c r="E169" s="238" t="s">
        <v>19</v>
      </c>
      <c r="F169" s="239" t="s">
        <v>973</v>
      </c>
      <c r="G169" s="237"/>
      <c r="H169" s="240">
        <v>15</v>
      </c>
      <c r="I169" s="241"/>
      <c r="J169" s="237"/>
      <c r="K169" s="237"/>
      <c r="L169" s="242"/>
      <c r="M169" s="243"/>
      <c r="N169" s="244"/>
      <c r="O169" s="244"/>
      <c r="P169" s="244"/>
      <c r="Q169" s="244"/>
      <c r="R169" s="244"/>
      <c r="S169" s="244"/>
      <c r="T169" s="245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6" t="s">
        <v>143</v>
      </c>
      <c r="AU169" s="246" t="s">
        <v>83</v>
      </c>
      <c r="AV169" s="14" t="s">
        <v>83</v>
      </c>
      <c r="AW169" s="14" t="s">
        <v>33</v>
      </c>
      <c r="AX169" s="14" t="s">
        <v>80</v>
      </c>
      <c r="AY169" s="246" t="s">
        <v>132</v>
      </c>
    </row>
    <row r="170" s="2" customFormat="1" ht="24.15" customHeight="1">
      <c r="A170" s="41"/>
      <c r="B170" s="42"/>
      <c r="C170" s="207" t="s">
        <v>309</v>
      </c>
      <c r="D170" s="207" t="s">
        <v>134</v>
      </c>
      <c r="E170" s="208" t="s">
        <v>527</v>
      </c>
      <c r="F170" s="209" t="s">
        <v>528</v>
      </c>
      <c r="G170" s="210" t="s">
        <v>469</v>
      </c>
      <c r="H170" s="211">
        <v>55</v>
      </c>
      <c r="I170" s="212"/>
      <c r="J170" s="213">
        <f>ROUND(I170*H170,2)</f>
        <v>0</v>
      </c>
      <c r="K170" s="209" t="s">
        <v>138</v>
      </c>
      <c r="L170" s="47"/>
      <c r="M170" s="214" t="s">
        <v>19</v>
      </c>
      <c r="N170" s="215" t="s">
        <v>43</v>
      </c>
      <c r="O170" s="87"/>
      <c r="P170" s="216">
        <f>O170*H170</f>
        <v>0</v>
      </c>
      <c r="Q170" s="216">
        <v>0</v>
      </c>
      <c r="R170" s="216">
        <f>Q170*H170</f>
        <v>0</v>
      </c>
      <c r="S170" s="216">
        <v>0</v>
      </c>
      <c r="T170" s="217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18" t="s">
        <v>139</v>
      </c>
      <c r="AT170" s="218" t="s">
        <v>134</v>
      </c>
      <c r="AU170" s="218" t="s">
        <v>83</v>
      </c>
      <c r="AY170" s="20" t="s">
        <v>132</v>
      </c>
      <c r="BE170" s="219">
        <f>IF(N170="základní",J170,0)</f>
        <v>0</v>
      </c>
      <c r="BF170" s="219">
        <f>IF(N170="snížená",J170,0)</f>
        <v>0</v>
      </c>
      <c r="BG170" s="219">
        <f>IF(N170="zákl. přenesená",J170,0)</f>
        <v>0</v>
      </c>
      <c r="BH170" s="219">
        <f>IF(N170="sníž. přenesená",J170,0)</f>
        <v>0</v>
      </c>
      <c r="BI170" s="219">
        <f>IF(N170="nulová",J170,0)</f>
        <v>0</v>
      </c>
      <c r="BJ170" s="20" t="s">
        <v>80</v>
      </c>
      <c r="BK170" s="219">
        <f>ROUND(I170*H170,2)</f>
        <v>0</v>
      </c>
      <c r="BL170" s="20" t="s">
        <v>139</v>
      </c>
      <c r="BM170" s="218" t="s">
        <v>529</v>
      </c>
    </row>
    <row r="171" s="2" customFormat="1">
      <c r="A171" s="41"/>
      <c r="B171" s="42"/>
      <c r="C171" s="43"/>
      <c r="D171" s="220" t="s">
        <v>141</v>
      </c>
      <c r="E171" s="43"/>
      <c r="F171" s="221" t="s">
        <v>530</v>
      </c>
      <c r="G171" s="43"/>
      <c r="H171" s="43"/>
      <c r="I171" s="222"/>
      <c r="J171" s="43"/>
      <c r="K171" s="43"/>
      <c r="L171" s="47"/>
      <c r="M171" s="223"/>
      <c r="N171" s="224"/>
      <c r="O171" s="87"/>
      <c r="P171" s="87"/>
      <c r="Q171" s="87"/>
      <c r="R171" s="87"/>
      <c r="S171" s="87"/>
      <c r="T171" s="88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T171" s="20" t="s">
        <v>141</v>
      </c>
      <c r="AU171" s="20" t="s">
        <v>83</v>
      </c>
    </row>
    <row r="172" s="13" customFormat="1">
      <c r="A172" s="13"/>
      <c r="B172" s="225"/>
      <c r="C172" s="226"/>
      <c r="D172" s="227" t="s">
        <v>143</v>
      </c>
      <c r="E172" s="228" t="s">
        <v>19</v>
      </c>
      <c r="F172" s="229" t="s">
        <v>531</v>
      </c>
      <c r="G172" s="226"/>
      <c r="H172" s="228" t="s">
        <v>19</v>
      </c>
      <c r="I172" s="230"/>
      <c r="J172" s="226"/>
      <c r="K172" s="226"/>
      <c r="L172" s="231"/>
      <c r="M172" s="232"/>
      <c r="N172" s="233"/>
      <c r="O172" s="233"/>
      <c r="P172" s="233"/>
      <c r="Q172" s="233"/>
      <c r="R172" s="233"/>
      <c r="S172" s="233"/>
      <c r="T172" s="234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5" t="s">
        <v>143</v>
      </c>
      <c r="AU172" s="235" t="s">
        <v>83</v>
      </c>
      <c r="AV172" s="13" t="s">
        <v>80</v>
      </c>
      <c r="AW172" s="13" t="s">
        <v>33</v>
      </c>
      <c r="AX172" s="13" t="s">
        <v>72</v>
      </c>
      <c r="AY172" s="235" t="s">
        <v>132</v>
      </c>
    </row>
    <row r="173" s="14" customFormat="1">
      <c r="A173" s="14"/>
      <c r="B173" s="236"/>
      <c r="C173" s="237"/>
      <c r="D173" s="227" t="s">
        <v>143</v>
      </c>
      <c r="E173" s="238" t="s">
        <v>19</v>
      </c>
      <c r="F173" s="239" t="s">
        <v>974</v>
      </c>
      <c r="G173" s="237"/>
      <c r="H173" s="240">
        <v>55</v>
      </c>
      <c r="I173" s="241"/>
      <c r="J173" s="237"/>
      <c r="K173" s="237"/>
      <c r="L173" s="242"/>
      <c r="M173" s="243"/>
      <c r="N173" s="244"/>
      <c r="O173" s="244"/>
      <c r="P173" s="244"/>
      <c r="Q173" s="244"/>
      <c r="R173" s="244"/>
      <c r="S173" s="244"/>
      <c r="T173" s="245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6" t="s">
        <v>143</v>
      </c>
      <c r="AU173" s="246" t="s">
        <v>83</v>
      </c>
      <c r="AV173" s="14" t="s">
        <v>83</v>
      </c>
      <c r="AW173" s="14" t="s">
        <v>33</v>
      </c>
      <c r="AX173" s="14" t="s">
        <v>80</v>
      </c>
      <c r="AY173" s="246" t="s">
        <v>132</v>
      </c>
    </row>
    <row r="174" s="2" customFormat="1" ht="24.15" customHeight="1">
      <c r="A174" s="41"/>
      <c r="B174" s="42"/>
      <c r="C174" s="207" t="s">
        <v>314</v>
      </c>
      <c r="D174" s="207" t="s">
        <v>134</v>
      </c>
      <c r="E174" s="208" t="s">
        <v>533</v>
      </c>
      <c r="F174" s="209" t="s">
        <v>534</v>
      </c>
      <c r="G174" s="210" t="s">
        <v>469</v>
      </c>
      <c r="H174" s="211">
        <v>39</v>
      </c>
      <c r="I174" s="212"/>
      <c r="J174" s="213">
        <f>ROUND(I174*H174,2)</f>
        <v>0</v>
      </c>
      <c r="K174" s="209" t="s">
        <v>138</v>
      </c>
      <c r="L174" s="47"/>
      <c r="M174" s="214" t="s">
        <v>19</v>
      </c>
      <c r="N174" s="215" t="s">
        <v>43</v>
      </c>
      <c r="O174" s="87"/>
      <c r="P174" s="216">
        <f>O174*H174</f>
        <v>0</v>
      </c>
      <c r="Q174" s="216">
        <v>0</v>
      </c>
      <c r="R174" s="216">
        <f>Q174*H174</f>
        <v>0</v>
      </c>
      <c r="S174" s="216">
        <v>0</v>
      </c>
      <c r="T174" s="217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18" t="s">
        <v>139</v>
      </c>
      <c r="AT174" s="218" t="s">
        <v>134</v>
      </c>
      <c r="AU174" s="218" t="s">
        <v>83</v>
      </c>
      <c r="AY174" s="20" t="s">
        <v>132</v>
      </c>
      <c r="BE174" s="219">
        <f>IF(N174="základní",J174,0)</f>
        <v>0</v>
      </c>
      <c r="BF174" s="219">
        <f>IF(N174="snížená",J174,0)</f>
        <v>0</v>
      </c>
      <c r="BG174" s="219">
        <f>IF(N174="zákl. přenesená",J174,0)</f>
        <v>0</v>
      </c>
      <c r="BH174" s="219">
        <f>IF(N174="sníž. přenesená",J174,0)</f>
        <v>0</v>
      </c>
      <c r="BI174" s="219">
        <f>IF(N174="nulová",J174,0)</f>
        <v>0</v>
      </c>
      <c r="BJ174" s="20" t="s">
        <v>80</v>
      </c>
      <c r="BK174" s="219">
        <f>ROUND(I174*H174,2)</f>
        <v>0</v>
      </c>
      <c r="BL174" s="20" t="s">
        <v>139</v>
      </c>
      <c r="BM174" s="218" t="s">
        <v>535</v>
      </c>
    </row>
    <row r="175" s="2" customFormat="1">
      <c r="A175" s="41"/>
      <c r="B175" s="42"/>
      <c r="C175" s="43"/>
      <c r="D175" s="220" t="s">
        <v>141</v>
      </c>
      <c r="E175" s="43"/>
      <c r="F175" s="221" t="s">
        <v>536</v>
      </c>
      <c r="G175" s="43"/>
      <c r="H175" s="43"/>
      <c r="I175" s="222"/>
      <c r="J175" s="43"/>
      <c r="K175" s="43"/>
      <c r="L175" s="47"/>
      <c r="M175" s="223"/>
      <c r="N175" s="224"/>
      <c r="O175" s="87"/>
      <c r="P175" s="87"/>
      <c r="Q175" s="87"/>
      <c r="R175" s="87"/>
      <c r="S175" s="87"/>
      <c r="T175" s="88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T175" s="20" t="s">
        <v>141</v>
      </c>
      <c r="AU175" s="20" t="s">
        <v>83</v>
      </c>
    </row>
    <row r="176" s="13" customFormat="1">
      <c r="A176" s="13"/>
      <c r="B176" s="225"/>
      <c r="C176" s="226"/>
      <c r="D176" s="227" t="s">
        <v>143</v>
      </c>
      <c r="E176" s="228" t="s">
        <v>19</v>
      </c>
      <c r="F176" s="229" t="s">
        <v>538</v>
      </c>
      <c r="G176" s="226"/>
      <c r="H176" s="228" t="s">
        <v>19</v>
      </c>
      <c r="I176" s="230"/>
      <c r="J176" s="226"/>
      <c r="K176" s="226"/>
      <c r="L176" s="231"/>
      <c r="M176" s="232"/>
      <c r="N176" s="233"/>
      <c r="O176" s="233"/>
      <c r="P176" s="233"/>
      <c r="Q176" s="233"/>
      <c r="R176" s="233"/>
      <c r="S176" s="233"/>
      <c r="T176" s="23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5" t="s">
        <v>143</v>
      </c>
      <c r="AU176" s="235" t="s">
        <v>83</v>
      </c>
      <c r="AV176" s="13" t="s">
        <v>80</v>
      </c>
      <c r="AW176" s="13" t="s">
        <v>33</v>
      </c>
      <c r="AX176" s="13" t="s">
        <v>72</v>
      </c>
      <c r="AY176" s="235" t="s">
        <v>132</v>
      </c>
    </row>
    <row r="177" s="14" customFormat="1">
      <c r="A177" s="14"/>
      <c r="B177" s="236"/>
      <c r="C177" s="237"/>
      <c r="D177" s="227" t="s">
        <v>143</v>
      </c>
      <c r="E177" s="238" t="s">
        <v>19</v>
      </c>
      <c r="F177" s="239" t="s">
        <v>975</v>
      </c>
      <c r="G177" s="237"/>
      <c r="H177" s="240">
        <v>39</v>
      </c>
      <c r="I177" s="241"/>
      <c r="J177" s="237"/>
      <c r="K177" s="237"/>
      <c r="L177" s="242"/>
      <c r="M177" s="243"/>
      <c r="N177" s="244"/>
      <c r="O177" s="244"/>
      <c r="P177" s="244"/>
      <c r="Q177" s="244"/>
      <c r="R177" s="244"/>
      <c r="S177" s="244"/>
      <c r="T177" s="245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6" t="s">
        <v>143</v>
      </c>
      <c r="AU177" s="246" t="s">
        <v>83</v>
      </c>
      <c r="AV177" s="14" t="s">
        <v>83</v>
      </c>
      <c r="AW177" s="14" t="s">
        <v>33</v>
      </c>
      <c r="AX177" s="14" t="s">
        <v>80</v>
      </c>
      <c r="AY177" s="246" t="s">
        <v>132</v>
      </c>
    </row>
    <row r="178" s="2" customFormat="1" ht="24.15" customHeight="1">
      <c r="A178" s="41"/>
      <c r="B178" s="42"/>
      <c r="C178" s="207" t="s">
        <v>319</v>
      </c>
      <c r="D178" s="207" t="s">
        <v>134</v>
      </c>
      <c r="E178" s="208" t="s">
        <v>552</v>
      </c>
      <c r="F178" s="209" t="s">
        <v>418</v>
      </c>
      <c r="G178" s="210" t="s">
        <v>381</v>
      </c>
      <c r="H178" s="211">
        <v>27</v>
      </c>
      <c r="I178" s="212"/>
      <c r="J178" s="213">
        <f>ROUND(I178*H178,2)</f>
        <v>0</v>
      </c>
      <c r="K178" s="209" t="s">
        <v>138</v>
      </c>
      <c r="L178" s="47"/>
      <c r="M178" s="214" t="s">
        <v>19</v>
      </c>
      <c r="N178" s="215" t="s">
        <v>43</v>
      </c>
      <c r="O178" s="87"/>
      <c r="P178" s="216">
        <f>O178*H178</f>
        <v>0</v>
      </c>
      <c r="Q178" s="216">
        <v>0</v>
      </c>
      <c r="R178" s="216">
        <f>Q178*H178</f>
        <v>0</v>
      </c>
      <c r="S178" s="216">
        <v>0</v>
      </c>
      <c r="T178" s="217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18" t="s">
        <v>139</v>
      </c>
      <c r="AT178" s="218" t="s">
        <v>134</v>
      </c>
      <c r="AU178" s="218" t="s">
        <v>83</v>
      </c>
      <c r="AY178" s="20" t="s">
        <v>132</v>
      </c>
      <c r="BE178" s="219">
        <f>IF(N178="základní",J178,0)</f>
        <v>0</v>
      </c>
      <c r="BF178" s="219">
        <f>IF(N178="snížená",J178,0)</f>
        <v>0</v>
      </c>
      <c r="BG178" s="219">
        <f>IF(N178="zákl. přenesená",J178,0)</f>
        <v>0</v>
      </c>
      <c r="BH178" s="219">
        <f>IF(N178="sníž. přenesená",J178,0)</f>
        <v>0</v>
      </c>
      <c r="BI178" s="219">
        <f>IF(N178="nulová",J178,0)</f>
        <v>0</v>
      </c>
      <c r="BJ178" s="20" t="s">
        <v>80</v>
      </c>
      <c r="BK178" s="219">
        <f>ROUND(I178*H178,2)</f>
        <v>0</v>
      </c>
      <c r="BL178" s="20" t="s">
        <v>139</v>
      </c>
      <c r="BM178" s="218" t="s">
        <v>553</v>
      </c>
    </row>
    <row r="179" s="2" customFormat="1">
      <c r="A179" s="41"/>
      <c r="B179" s="42"/>
      <c r="C179" s="43"/>
      <c r="D179" s="220" t="s">
        <v>141</v>
      </c>
      <c r="E179" s="43"/>
      <c r="F179" s="221" t="s">
        <v>554</v>
      </c>
      <c r="G179" s="43"/>
      <c r="H179" s="43"/>
      <c r="I179" s="222"/>
      <c r="J179" s="43"/>
      <c r="K179" s="43"/>
      <c r="L179" s="47"/>
      <c r="M179" s="223"/>
      <c r="N179" s="224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20" t="s">
        <v>141</v>
      </c>
      <c r="AU179" s="20" t="s">
        <v>83</v>
      </c>
    </row>
    <row r="180" s="14" customFormat="1">
      <c r="A180" s="14"/>
      <c r="B180" s="236"/>
      <c r="C180" s="237"/>
      <c r="D180" s="227" t="s">
        <v>143</v>
      </c>
      <c r="E180" s="238" t="s">
        <v>19</v>
      </c>
      <c r="F180" s="239" t="s">
        <v>976</v>
      </c>
      <c r="G180" s="237"/>
      <c r="H180" s="240">
        <v>15</v>
      </c>
      <c r="I180" s="241"/>
      <c r="J180" s="237"/>
      <c r="K180" s="237"/>
      <c r="L180" s="242"/>
      <c r="M180" s="243"/>
      <c r="N180" s="244"/>
      <c r="O180" s="244"/>
      <c r="P180" s="244"/>
      <c r="Q180" s="244"/>
      <c r="R180" s="244"/>
      <c r="S180" s="244"/>
      <c r="T180" s="245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6" t="s">
        <v>143</v>
      </c>
      <c r="AU180" s="246" t="s">
        <v>83</v>
      </c>
      <c r="AV180" s="14" t="s">
        <v>83</v>
      </c>
      <c r="AW180" s="14" t="s">
        <v>33</v>
      </c>
      <c r="AX180" s="14" t="s">
        <v>80</v>
      </c>
      <c r="AY180" s="246" t="s">
        <v>132</v>
      </c>
    </row>
    <row r="181" s="14" customFormat="1">
      <c r="A181" s="14"/>
      <c r="B181" s="236"/>
      <c r="C181" s="237"/>
      <c r="D181" s="227" t="s">
        <v>143</v>
      </c>
      <c r="E181" s="237"/>
      <c r="F181" s="239" t="s">
        <v>977</v>
      </c>
      <c r="G181" s="237"/>
      <c r="H181" s="240">
        <v>27</v>
      </c>
      <c r="I181" s="241"/>
      <c r="J181" s="237"/>
      <c r="K181" s="237"/>
      <c r="L181" s="242"/>
      <c r="M181" s="243"/>
      <c r="N181" s="244"/>
      <c r="O181" s="244"/>
      <c r="P181" s="244"/>
      <c r="Q181" s="244"/>
      <c r="R181" s="244"/>
      <c r="S181" s="244"/>
      <c r="T181" s="245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6" t="s">
        <v>143</v>
      </c>
      <c r="AU181" s="246" t="s">
        <v>83</v>
      </c>
      <c r="AV181" s="14" t="s">
        <v>83</v>
      </c>
      <c r="AW181" s="14" t="s">
        <v>4</v>
      </c>
      <c r="AX181" s="14" t="s">
        <v>80</v>
      </c>
      <c r="AY181" s="246" t="s">
        <v>132</v>
      </c>
    </row>
    <row r="182" s="2" customFormat="1" ht="24.15" customHeight="1">
      <c r="A182" s="41"/>
      <c r="B182" s="42"/>
      <c r="C182" s="207" t="s">
        <v>324</v>
      </c>
      <c r="D182" s="207" t="s">
        <v>134</v>
      </c>
      <c r="E182" s="208" t="s">
        <v>557</v>
      </c>
      <c r="F182" s="209" t="s">
        <v>558</v>
      </c>
      <c r="G182" s="210" t="s">
        <v>469</v>
      </c>
      <c r="H182" s="211">
        <v>39</v>
      </c>
      <c r="I182" s="212"/>
      <c r="J182" s="213">
        <f>ROUND(I182*H182,2)</f>
        <v>0</v>
      </c>
      <c r="K182" s="209" t="s">
        <v>138</v>
      </c>
      <c r="L182" s="47"/>
      <c r="M182" s="214" t="s">
        <v>19</v>
      </c>
      <c r="N182" s="215" t="s">
        <v>43</v>
      </c>
      <c r="O182" s="87"/>
      <c r="P182" s="216">
        <f>O182*H182</f>
        <v>0</v>
      </c>
      <c r="Q182" s="216">
        <v>0</v>
      </c>
      <c r="R182" s="216">
        <f>Q182*H182</f>
        <v>0</v>
      </c>
      <c r="S182" s="216">
        <v>0</v>
      </c>
      <c r="T182" s="217">
        <f>S182*H182</f>
        <v>0</v>
      </c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R182" s="218" t="s">
        <v>139</v>
      </c>
      <c r="AT182" s="218" t="s">
        <v>134</v>
      </c>
      <c r="AU182" s="218" t="s">
        <v>83</v>
      </c>
      <c r="AY182" s="20" t="s">
        <v>132</v>
      </c>
      <c r="BE182" s="219">
        <f>IF(N182="základní",J182,0)</f>
        <v>0</v>
      </c>
      <c r="BF182" s="219">
        <f>IF(N182="snížená",J182,0)</f>
        <v>0</v>
      </c>
      <c r="BG182" s="219">
        <f>IF(N182="zákl. přenesená",J182,0)</f>
        <v>0</v>
      </c>
      <c r="BH182" s="219">
        <f>IF(N182="sníž. přenesená",J182,0)</f>
        <v>0</v>
      </c>
      <c r="BI182" s="219">
        <f>IF(N182="nulová",J182,0)</f>
        <v>0</v>
      </c>
      <c r="BJ182" s="20" t="s">
        <v>80</v>
      </c>
      <c r="BK182" s="219">
        <f>ROUND(I182*H182,2)</f>
        <v>0</v>
      </c>
      <c r="BL182" s="20" t="s">
        <v>139</v>
      </c>
      <c r="BM182" s="218" t="s">
        <v>978</v>
      </c>
    </row>
    <row r="183" s="2" customFormat="1">
      <c r="A183" s="41"/>
      <c r="B183" s="42"/>
      <c r="C183" s="43"/>
      <c r="D183" s="220" t="s">
        <v>141</v>
      </c>
      <c r="E183" s="43"/>
      <c r="F183" s="221" t="s">
        <v>560</v>
      </c>
      <c r="G183" s="43"/>
      <c r="H183" s="43"/>
      <c r="I183" s="222"/>
      <c r="J183" s="43"/>
      <c r="K183" s="43"/>
      <c r="L183" s="47"/>
      <c r="M183" s="223"/>
      <c r="N183" s="224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20" t="s">
        <v>141</v>
      </c>
      <c r="AU183" s="20" t="s">
        <v>83</v>
      </c>
    </row>
    <row r="184" s="14" customFormat="1">
      <c r="A184" s="14"/>
      <c r="B184" s="236"/>
      <c r="C184" s="237"/>
      <c r="D184" s="227" t="s">
        <v>143</v>
      </c>
      <c r="E184" s="238" t="s">
        <v>19</v>
      </c>
      <c r="F184" s="239" t="s">
        <v>979</v>
      </c>
      <c r="G184" s="237"/>
      <c r="H184" s="240">
        <v>39</v>
      </c>
      <c r="I184" s="241"/>
      <c r="J184" s="237"/>
      <c r="K184" s="237"/>
      <c r="L184" s="242"/>
      <c r="M184" s="243"/>
      <c r="N184" s="244"/>
      <c r="O184" s="244"/>
      <c r="P184" s="244"/>
      <c r="Q184" s="244"/>
      <c r="R184" s="244"/>
      <c r="S184" s="244"/>
      <c r="T184" s="245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6" t="s">
        <v>143</v>
      </c>
      <c r="AU184" s="246" t="s">
        <v>83</v>
      </c>
      <c r="AV184" s="14" t="s">
        <v>83</v>
      </c>
      <c r="AW184" s="14" t="s">
        <v>33</v>
      </c>
      <c r="AX184" s="14" t="s">
        <v>80</v>
      </c>
      <c r="AY184" s="246" t="s">
        <v>132</v>
      </c>
    </row>
    <row r="185" s="2" customFormat="1" ht="24.15" customHeight="1">
      <c r="A185" s="41"/>
      <c r="B185" s="42"/>
      <c r="C185" s="207" t="s">
        <v>339</v>
      </c>
      <c r="D185" s="207" t="s">
        <v>134</v>
      </c>
      <c r="E185" s="208" t="s">
        <v>562</v>
      </c>
      <c r="F185" s="209" t="s">
        <v>563</v>
      </c>
      <c r="G185" s="210" t="s">
        <v>469</v>
      </c>
      <c r="H185" s="211">
        <v>139</v>
      </c>
      <c r="I185" s="212"/>
      <c r="J185" s="213">
        <f>ROUND(I185*H185,2)</f>
        <v>0</v>
      </c>
      <c r="K185" s="209" t="s">
        <v>138</v>
      </c>
      <c r="L185" s="47"/>
      <c r="M185" s="214" t="s">
        <v>19</v>
      </c>
      <c r="N185" s="215" t="s">
        <v>43</v>
      </c>
      <c r="O185" s="87"/>
      <c r="P185" s="216">
        <f>O185*H185</f>
        <v>0</v>
      </c>
      <c r="Q185" s="216">
        <v>0</v>
      </c>
      <c r="R185" s="216">
        <f>Q185*H185</f>
        <v>0</v>
      </c>
      <c r="S185" s="216">
        <v>0</v>
      </c>
      <c r="T185" s="217">
        <f>S185*H185</f>
        <v>0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218" t="s">
        <v>139</v>
      </c>
      <c r="AT185" s="218" t="s">
        <v>134</v>
      </c>
      <c r="AU185" s="218" t="s">
        <v>83</v>
      </c>
      <c r="AY185" s="20" t="s">
        <v>132</v>
      </c>
      <c r="BE185" s="219">
        <f>IF(N185="základní",J185,0)</f>
        <v>0</v>
      </c>
      <c r="BF185" s="219">
        <f>IF(N185="snížená",J185,0)</f>
        <v>0</v>
      </c>
      <c r="BG185" s="219">
        <f>IF(N185="zákl. přenesená",J185,0)</f>
        <v>0</v>
      </c>
      <c r="BH185" s="219">
        <f>IF(N185="sníž. přenesená",J185,0)</f>
        <v>0</v>
      </c>
      <c r="BI185" s="219">
        <f>IF(N185="nulová",J185,0)</f>
        <v>0</v>
      </c>
      <c r="BJ185" s="20" t="s">
        <v>80</v>
      </c>
      <c r="BK185" s="219">
        <f>ROUND(I185*H185,2)</f>
        <v>0</v>
      </c>
      <c r="BL185" s="20" t="s">
        <v>139</v>
      </c>
      <c r="BM185" s="218" t="s">
        <v>564</v>
      </c>
    </row>
    <row r="186" s="2" customFormat="1">
      <c r="A186" s="41"/>
      <c r="B186" s="42"/>
      <c r="C186" s="43"/>
      <c r="D186" s="220" t="s">
        <v>141</v>
      </c>
      <c r="E186" s="43"/>
      <c r="F186" s="221" t="s">
        <v>565</v>
      </c>
      <c r="G186" s="43"/>
      <c r="H186" s="43"/>
      <c r="I186" s="222"/>
      <c r="J186" s="43"/>
      <c r="K186" s="43"/>
      <c r="L186" s="47"/>
      <c r="M186" s="223"/>
      <c r="N186" s="224"/>
      <c r="O186" s="87"/>
      <c r="P186" s="87"/>
      <c r="Q186" s="87"/>
      <c r="R186" s="87"/>
      <c r="S186" s="87"/>
      <c r="T186" s="88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T186" s="20" t="s">
        <v>141</v>
      </c>
      <c r="AU186" s="20" t="s">
        <v>83</v>
      </c>
    </row>
    <row r="187" s="14" customFormat="1">
      <c r="A187" s="14"/>
      <c r="B187" s="236"/>
      <c r="C187" s="237"/>
      <c r="D187" s="227" t="s">
        <v>143</v>
      </c>
      <c r="E187" s="238" t="s">
        <v>19</v>
      </c>
      <c r="F187" s="239" t="s">
        <v>980</v>
      </c>
      <c r="G187" s="237"/>
      <c r="H187" s="240">
        <v>39</v>
      </c>
      <c r="I187" s="241"/>
      <c r="J187" s="237"/>
      <c r="K187" s="237"/>
      <c r="L187" s="242"/>
      <c r="M187" s="243"/>
      <c r="N187" s="244"/>
      <c r="O187" s="244"/>
      <c r="P187" s="244"/>
      <c r="Q187" s="244"/>
      <c r="R187" s="244"/>
      <c r="S187" s="244"/>
      <c r="T187" s="245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6" t="s">
        <v>143</v>
      </c>
      <c r="AU187" s="246" t="s">
        <v>83</v>
      </c>
      <c r="AV187" s="14" t="s">
        <v>83</v>
      </c>
      <c r="AW187" s="14" t="s">
        <v>33</v>
      </c>
      <c r="AX187" s="14" t="s">
        <v>72</v>
      </c>
      <c r="AY187" s="246" t="s">
        <v>132</v>
      </c>
    </row>
    <row r="188" s="14" customFormat="1">
      <c r="A188" s="14"/>
      <c r="B188" s="236"/>
      <c r="C188" s="237"/>
      <c r="D188" s="227" t="s">
        <v>143</v>
      </c>
      <c r="E188" s="238" t="s">
        <v>19</v>
      </c>
      <c r="F188" s="239" t="s">
        <v>981</v>
      </c>
      <c r="G188" s="237"/>
      <c r="H188" s="240">
        <v>55</v>
      </c>
      <c r="I188" s="241"/>
      <c r="J188" s="237"/>
      <c r="K188" s="237"/>
      <c r="L188" s="242"/>
      <c r="M188" s="243"/>
      <c r="N188" s="244"/>
      <c r="O188" s="244"/>
      <c r="P188" s="244"/>
      <c r="Q188" s="244"/>
      <c r="R188" s="244"/>
      <c r="S188" s="244"/>
      <c r="T188" s="245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6" t="s">
        <v>143</v>
      </c>
      <c r="AU188" s="246" t="s">
        <v>83</v>
      </c>
      <c r="AV188" s="14" t="s">
        <v>83</v>
      </c>
      <c r="AW188" s="14" t="s">
        <v>33</v>
      </c>
      <c r="AX188" s="14" t="s">
        <v>72</v>
      </c>
      <c r="AY188" s="246" t="s">
        <v>132</v>
      </c>
    </row>
    <row r="189" s="14" customFormat="1">
      <c r="A189" s="14"/>
      <c r="B189" s="236"/>
      <c r="C189" s="237"/>
      <c r="D189" s="227" t="s">
        <v>143</v>
      </c>
      <c r="E189" s="238" t="s">
        <v>19</v>
      </c>
      <c r="F189" s="239" t="s">
        <v>982</v>
      </c>
      <c r="G189" s="237"/>
      <c r="H189" s="240">
        <v>15</v>
      </c>
      <c r="I189" s="241"/>
      <c r="J189" s="237"/>
      <c r="K189" s="237"/>
      <c r="L189" s="242"/>
      <c r="M189" s="243"/>
      <c r="N189" s="244"/>
      <c r="O189" s="244"/>
      <c r="P189" s="244"/>
      <c r="Q189" s="244"/>
      <c r="R189" s="244"/>
      <c r="S189" s="244"/>
      <c r="T189" s="245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6" t="s">
        <v>143</v>
      </c>
      <c r="AU189" s="246" t="s">
        <v>83</v>
      </c>
      <c r="AV189" s="14" t="s">
        <v>83</v>
      </c>
      <c r="AW189" s="14" t="s">
        <v>33</v>
      </c>
      <c r="AX189" s="14" t="s">
        <v>72</v>
      </c>
      <c r="AY189" s="246" t="s">
        <v>132</v>
      </c>
    </row>
    <row r="190" s="14" customFormat="1">
      <c r="A190" s="14"/>
      <c r="B190" s="236"/>
      <c r="C190" s="237"/>
      <c r="D190" s="227" t="s">
        <v>143</v>
      </c>
      <c r="E190" s="238" t="s">
        <v>19</v>
      </c>
      <c r="F190" s="239" t="s">
        <v>983</v>
      </c>
      <c r="G190" s="237"/>
      <c r="H190" s="240">
        <v>30</v>
      </c>
      <c r="I190" s="241"/>
      <c r="J190" s="237"/>
      <c r="K190" s="237"/>
      <c r="L190" s="242"/>
      <c r="M190" s="243"/>
      <c r="N190" s="244"/>
      <c r="O190" s="244"/>
      <c r="P190" s="244"/>
      <c r="Q190" s="244"/>
      <c r="R190" s="244"/>
      <c r="S190" s="244"/>
      <c r="T190" s="245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6" t="s">
        <v>143</v>
      </c>
      <c r="AU190" s="246" t="s">
        <v>83</v>
      </c>
      <c r="AV190" s="14" t="s">
        <v>83</v>
      </c>
      <c r="AW190" s="14" t="s">
        <v>33</v>
      </c>
      <c r="AX190" s="14" t="s">
        <v>72</v>
      </c>
      <c r="AY190" s="246" t="s">
        <v>132</v>
      </c>
    </row>
    <row r="191" s="15" customFormat="1">
      <c r="A191" s="15"/>
      <c r="B191" s="247"/>
      <c r="C191" s="248"/>
      <c r="D191" s="227" t="s">
        <v>143</v>
      </c>
      <c r="E191" s="249" t="s">
        <v>19</v>
      </c>
      <c r="F191" s="250" t="s">
        <v>148</v>
      </c>
      <c r="G191" s="248"/>
      <c r="H191" s="251">
        <v>139</v>
      </c>
      <c r="I191" s="252"/>
      <c r="J191" s="248"/>
      <c r="K191" s="248"/>
      <c r="L191" s="253"/>
      <c r="M191" s="254"/>
      <c r="N191" s="255"/>
      <c r="O191" s="255"/>
      <c r="P191" s="255"/>
      <c r="Q191" s="255"/>
      <c r="R191" s="255"/>
      <c r="S191" s="255"/>
      <c r="T191" s="256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57" t="s">
        <v>143</v>
      </c>
      <c r="AU191" s="257" t="s">
        <v>83</v>
      </c>
      <c r="AV191" s="15" t="s">
        <v>139</v>
      </c>
      <c r="AW191" s="15" t="s">
        <v>33</v>
      </c>
      <c r="AX191" s="15" t="s">
        <v>80</v>
      </c>
      <c r="AY191" s="257" t="s">
        <v>132</v>
      </c>
    </row>
    <row r="192" s="2" customFormat="1" ht="16.5" customHeight="1">
      <c r="A192" s="41"/>
      <c r="B192" s="42"/>
      <c r="C192" s="207" t="s">
        <v>344</v>
      </c>
      <c r="D192" s="207" t="s">
        <v>134</v>
      </c>
      <c r="E192" s="208" t="s">
        <v>570</v>
      </c>
      <c r="F192" s="209" t="s">
        <v>571</v>
      </c>
      <c r="G192" s="210" t="s">
        <v>137</v>
      </c>
      <c r="H192" s="211">
        <v>520</v>
      </c>
      <c r="I192" s="212"/>
      <c r="J192" s="213">
        <f>ROUND(I192*H192,2)</f>
        <v>0</v>
      </c>
      <c r="K192" s="209" t="s">
        <v>138</v>
      </c>
      <c r="L192" s="47"/>
      <c r="M192" s="214" t="s">
        <v>19</v>
      </c>
      <c r="N192" s="215" t="s">
        <v>43</v>
      </c>
      <c r="O192" s="87"/>
      <c r="P192" s="216">
        <f>O192*H192</f>
        <v>0</v>
      </c>
      <c r="Q192" s="216">
        <v>0</v>
      </c>
      <c r="R192" s="216">
        <f>Q192*H192</f>
        <v>0</v>
      </c>
      <c r="S192" s="216">
        <v>0</v>
      </c>
      <c r="T192" s="217">
        <f>S192*H192</f>
        <v>0</v>
      </c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R192" s="218" t="s">
        <v>139</v>
      </c>
      <c r="AT192" s="218" t="s">
        <v>134</v>
      </c>
      <c r="AU192" s="218" t="s">
        <v>83</v>
      </c>
      <c r="AY192" s="20" t="s">
        <v>132</v>
      </c>
      <c r="BE192" s="219">
        <f>IF(N192="základní",J192,0)</f>
        <v>0</v>
      </c>
      <c r="BF192" s="219">
        <f>IF(N192="snížená",J192,0)</f>
        <v>0</v>
      </c>
      <c r="BG192" s="219">
        <f>IF(N192="zákl. přenesená",J192,0)</f>
        <v>0</v>
      </c>
      <c r="BH192" s="219">
        <f>IF(N192="sníž. přenesená",J192,0)</f>
        <v>0</v>
      </c>
      <c r="BI192" s="219">
        <f>IF(N192="nulová",J192,0)</f>
        <v>0</v>
      </c>
      <c r="BJ192" s="20" t="s">
        <v>80</v>
      </c>
      <c r="BK192" s="219">
        <f>ROUND(I192*H192,2)</f>
        <v>0</v>
      </c>
      <c r="BL192" s="20" t="s">
        <v>139</v>
      </c>
      <c r="BM192" s="218" t="s">
        <v>572</v>
      </c>
    </row>
    <row r="193" s="2" customFormat="1">
      <c r="A193" s="41"/>
      <c r="B193" s="42"/>
      <c r="C193" s="43"/>
      <c r="D193" s="220" t="s">
        <v>141</v>
      </c>
      <c r="E193" s="43"/>
      <c r="F193" s="221" t="s">
        <v>573</v>
      </c>
      <c r="G193" s="43"/>
      <c r="H193" s="43"/>
      <c r="I193" s="222"/>
      <c r="J193" s="43"/>
      <c r="K193" s="43"/>
      <c r="L193" s="47"/>
      <c r="M193" s="223"/>
      <c r="N193" s="224"/>
      <c r="O193" s="87"/>
      <c r="P193" s="87"/>
      <c r="Q193" s="87"/>
      <c r="R193" s="87"/>
      <c r="S193" s="87"/>
      <c r="T193" s="88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T193" s="20" t="s">
        <v>141</v>
      </c>
      <c r="AU193" s="20" t="s">
        <v>83</v>
      </c>
    </row>
    <row r="194" s="13" customFormat="1">
      <c r="A194" s="13"/>
      <c r="B194" s="225"/>
      <c r="C194" s="226"/>
      <c r="D194" s="227" t="s">
        <v>143</v>
      </c>
      <c r="E194" s="228" t="s">
        <v>19</v>
      </c>
      <c r="F194" s="229" t="s">
        <v>155</v>
      </c>
      <c r="G194" s="226"/>
      <c r="H194" s="228" t="s">
        <v>19</v>
      </c>
      <c r="I194" s="230"/>
      <c r="J194" s="226"/>
      <c r="K194" s="226"/>
      <c r="L194" s="231"/>
      <c r="M194" s="232"/>
      <c r="N194" s="233"/>
      <c r="O194" s="233"/>
      <c r="P194" s="233"/>
      <c r="Q194" s="233"/>
      <c r="R194" s="233"/>
      <c r="S194" s="233"/>
      <c r="T194" s="23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5" t="s">
        <v>143</v>
      </c>
      <c r="AU194" s="235" t="s">
        <v>83</v>
      </c>
      <c r="AV194" s="13" t="s">
        <v>80</v>
      </c>
      <c r="AW194" s="13" t="s">
        <v>33</v>
      </c>
      <c r="AX194" s="13" t="s">
        <v>72</v>
      </c>
      <c r="AY194" s="235" t="s">
        <v>132</v>
      </c>
    </row>
    <row r="195" s="14" customFormat="1">
      <c r="A195" s="14"/>
      <c r="B195" s="236"/>
      <c r="C195" s="237"/>
      <c r="D195" s="227" t="s">
        <v>143</v>
      </c>
      <c r="E195" s="238" t="s">
        <v>19</v>
      </c>
      <c r="F195" s="239" t="s">
        <v>984</v>
      </c>
      <c r="G195" s="237"/>
      <c r="H195" s="240">
        <v>75</v>
      </c>
      <c r="I195" s="241"/>
      <c r="J195" s="237"/>
      <c r="K195" s="237"/>
      <c r="L195" s="242"/>
      <c r="M195" s="243"/>
      <c r="N195" s="244"/>
      <c r="O195" s="244"/>
      <c r="P195" s="244"/>
      <c r="Q195" s="244"/>
      <c r="R195" s="244"/>
      <c r="S195" s="244"/>
      <c r="T195" s="245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6" t="s">
        <v>143</v>
      </c>
      <c r="AU195" s="246" t="s">
        <v>83</v>
      </c>
      <c r="AV195" s="14" t="s">
        <v>83</v>
      </c>
      <c r="AW195" s="14" t="s">
        <v>33</v>
      </c>
      <c r="AX195" s="14" t="s">
        <v>72</v>
      </c>
      <c r="AY195" s="246" t="s">
        <v>132</v>
      </c>
    </row>
    <row r="196" s="14" customFormat="1">
      <c r="A196" s="14"/>
      <c r="B196" s="236"/>
      <c r="C196" s="237"/>
      <c r="D196" s="227" t="s">
        <v>143</v>
      </c>
      <c r="E196" s="238" t="s">
        <v>19</v>
      </c>
      <c r="F196" s="239" t="s">
        <v>985</v>
      </c>
      <c r="G196" s="237"/>
      <c r="H196" s="240">
        <v>165</v>
      </c>
      <c r="I196" s="241"/>
      <c r="J196" s="237"/>
      <c r="K196" s="237"/>
      <c r="L196" s="242"/>
      <c r="M196" s="243"/>
      <c r="N196" s="244"/>
      <c r="O196" s="244"/>
      <c r="P196" s="244"/>
      <c r="Q196" s="244"/>
      <c r="R196" s="244"/>
      <c r="S196" s="244"/>
      <c r="T196" s="245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6" t="s">
        <v>143</v>
      </c>
      <c r="AU196" s="246" t="s">
        <v>83</v>
      </c>
      <c r="AV196" s="14" t="s">
        <v>83</v>
      </c>
      <c r="AW196" s="14" t="s">
        <v>33</v>
      </c>
      <c r="AX196" s="14" t="s">
        <v>72</v>
      </c>
      <c r="AY196" s="246" t="s">
        <v>132</v>
      </c>
    </row>
    <row r="197" s="14" customFormat="1">
      <c r="A197" s="14"/>
      <c r="B197" s="236"/>
      <c r="C197" s="237"/>
      <c r="D197" s="227" t="s">
        <v>143</v>
      </c>
      <c r="E197" s="238" t="s">
        <v>19</v>
      </c>
      <c r="F197" s="239" t="s">
        <v>986</v>
      </c>
      <c r="G197" s="237"/>
      <c r="H197" s="240">
        <v>70</v>
      </c>
      <c r="I197" s="241"/>
      <c r="J197" s="237"/>
      <c r="K197" s="237"/>
      <c r="L197" s="242"/>
      <c r="M197" s="243"/>
      <c r="N197" s="244"/>
      <c r="O197" s="244"/>
      <c r="P197" s="244"/>
      <c r="Q197" s="244"/>
      <c r="R197" s="244"/>
      <c r="S197" s="244"/>
      <c r="T197" s="245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6" t="s">
        <v>143</v>
      </c>
      <c r="AU197" s="246" t="s">
        <v>83</v>
      </c>
      <c r="AV197" s="14" t="s">
        <v>83</v>
      </c>
      <c r="AW197" s="14" t="s">
        <v>33</v>
      </c>
      <c r="AX197" s="14" t="s">
        <v>72</v>
      </c>
      <c r="AY197" s="246" t="s">
        <v>132</v>
      </c>
    </row>
    <row r="198" s="14" customFormat="1">
      <c r="A198" s="14"/>
      <c r="B198" s="236"/>
      <c r="C198" s="237"/>
      <c r="D198" s="227" t="s">
        <v>143</v>
      </c>
      <c r="E198" s="238" t="s">
        <v>19</v>
      </c>
      <c r="F198" s="239" t="s">
        <v>987</v>
      </c>
      <c r="G198" s="237"/>
      <c r="H198" s="240">
        <v>35</v>
      </c>
      <c r="I198" s="241"/>
      <c r="J198" s="237"/>
      <c r="K198" s="237"/>
      <c r="L198" s="242"/>
      <c r="M198" s="243"/>
      <c r="N198" s="244"/>
      <c r="O198" s="244"/>
      <c r="P198" s="244"/>
      <c r="Q198" s="244"/>
      <c r="R198" s="244"/>
      <c r="S198" s="244"/>
      <c r="T198" s="245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6" t="s">
        <v>143</v>
      </c>
      <c r="AU198" s="246" t="s">
        <v>83</v>
      </c>
      <c r="AV198" s="14" t="s">
        <v>83</v>
      </c>
      <c r="AW198" s="14" t="s">
        <v>33</v>
      </c>
      <c r="AX198" s="14" t="s">
        <v>72</v>
      </c>
      <c r="AY198" s="246" t="s">
        <v>132</v>
      </c>
    </row>
    <row r="199" s="14" customFormat="1">
      <c r="A199" s="14"/>
      <c r="B199" s="236"/>
      <c r="C199" s="237"/>
      <c r="D199" s="227" t="s">
        <v>143</v>
      </c>
      <c r="E199" s="238" t="s">
        <v>19</v>
      </c>
      <c r="F199" s="239" t="s">
        <v>988</v>
      </c>
      <c r="G199" s="237"/>
      <c r="H199" s="240">
        <v>125</v>
      </c>
      <c r="I199" s="241"/>
      <c r="J199" s="237"/>
      <c r="K199" s="237"/>
      <c r="L199" s="242"/>
      <c r="M199" s="243"/>
      <c r="N199" s="244"/>
      <c r="O199" s="244"/>
      <c r="P199" s="244"/>
      <c r="Q199" s="244"/>
      <c r="R199" s="244"/>
      <c r="S199" s="244"/>
      <c r="T199" s="245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6" t="s">
        <v>143</v>
      </c>
      <c r="AU199" s="246" t="s">
        <v>83</v>
      </c>
      <c r="AV199" s="14" t="s">
        <v>83</v>
      </c>
      <c r="AW199" s="14" t="s">
        <v>33</v>
      </c>
      <c r="AX199" s="14" t="s">
        <v>72</v>
      </c>
      <c r="AY199" s="246" t="s">
        <v>132</v>
      </c>
    </row>
    <row r="200" s="14" customFormat="1">
      <c r="A200" s="14"/>
      <c r="B200" s="236"/>
      <c r="C200" s="237"/>
      <c r="D200" s="227" t="s">
        <v>143</v>
      </c>
      <c r="E200" s="238" t="s">
        <v>19</v>
      </c>
      <c r="F200" s="239" t="s">
        <v>989</v>
      </c>
      <c r="G200" s="237"/>
      <c r="H200" s="240">
        <v>25</v>
      </c>
      <c r="I200" s="241"/>
      <c r="J200" s="237"/>
      <c r="K200" s="237"/>
      <c r="L200" s="242"/>
      <c r="M200" s="243"/>
      <c r="N200" s="244"/>
      <c r="O200" s="244"/>
      <c r="P200" s="244"/>
      <c r="Q200" s="244"/>
      <c r="R200" s="244"/>
      <c r="S200" s="244"/>
      <c r="T200" s="245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6" t="s">
        <v>143</v>
      </c>
      <c r="AU200" s="246" t="s">
        <v>83</v>
      </c>
      <c r="AV200" s="14" t="s">
        <v>83</v>
      </c>
      <c r="AW200" s="14" t="s">
        <v>33</v>
      </c>
      <c r="AX200" s="14" t="s">
        <v>72</v>
      </c>
      <c r="AY200" s="246" t="s">
        <v>132</v>
      </c>
    </row>
    <row r="201" s="14" customFormat="1">
      <c r="A201" s="14"/>
      <c r="B201" s="236"/>
      <c r="C201" s="237"/>
      <c r="D201" s="227" t="s">
        <v>143</v>
      </c>
      <c r="E201" s="238" t="s">
        <v>19</v>
      </c>
      <c r="F201" s="239" t="s">
        <v>990</v>
      </c>
      <c r="G201" s="237"/>
      <c r="H201" s="240">
        <v>18</v>
      </c>
      <c r="I201" s="241"/>
      <c r="J201" s="237"/>
      <c r="K201" s="237"/>
      <c r="L201" s="242"/>
      <c r="M201" s="243"/>
      <c r="N201" s="244"/>
      <c r="O201" s="244"/>
      <c r="P201" s="244"/>
      <c r="Q201" s="244"/>
      <c r="R201" s="244"/>
      <c r="S201" s="244"/>
      <c r="T201" s="245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6" t="s">
        <v>143</v>
      </c>
      <c r="AU201" s="246" t="s">
        <v>83</v>
      </c>
      <c r="AV201" s="14" t="s">
        <v>83</v>
      </c>
      <c r="AW201" s="14" t="s">
        <v>33</v>
      </c>
      <c r="AX201" s="14" t="s">
        <v>72</v>
      </c>
      <c r="AY201" s="246" t="s">
        <v>132</v>
      </c>
    </row>
    <row r="202" s="14" customFormat="1">
      <c r="A202" s="14"/>
      <c r="B202" s="236"/>
      <c r="C202" s="237"/>
      <c r="D202" s="227" t="s">
        <v>143</v>
      </c>
      <c r="E202" s="238" t="s">
        <v>19</v>
      </c>
      <c r="F202" s="239" t="s">
        <v>991</v>
      </c>
      <c r="G202" s="237"/>
      <c r="H202" s="240">
        <v>7</v>
      </c>
      <c r="I202" s="241"/>
      <c r="J202" s="237"/>
      <c r="K202" s="237"/>
      <c r="L202" s="242"/>
      <c r="M202" s="243"/>
      <c r="N202" s="244"/>
      <c r="O202" s="244"/>
      <c r="P202" s="244"/>
      <c r="Q202" s="244"/>
      <c r="R202" s="244"/>
      <c r="S202" s="244"/>
      <c r="T202" s="245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6" t="s">
        <v>143</v>
      </c>
      <c r="AU202" s="246" t="s">
        <v>83</v>
      </c>
      <c r="AV202" s="14" t="s">
        <v>83</v>
      </c>
      <c r="AW202" s="14" t="s">
        <v>33</v>
      </c>
      <c r="AX202" s="14" t="s">
        <v>72</v>
      </c>
      <c r="AY202" s="246" t="s">
        <v>132</v>
      </c>
    </row>
    <row r="203" s="15" customFormat="1">
      <c r="A203" s="15"/>
      <c r="B203" s="247"/>
      <c r="C203" s="248"/>
      <c r="D203" s="227" t="s">
        <v>143</v>
      </c>
      <c r="E203" s="249" t="s">
        <v>19</v>
      </c>
      <c r="F203" s="250" t="s">
        <v>148</v>
      </c>
      <c r="G203" s="248"/>
      <c r="H203" s="251">
        <v>520</v>
      </c>
      <c r="I203" s="252"/>
      <c r="J203" s="248"/>
      <c r="K203" s="248"/>
      <c r="L203" s="253"/>
      <c r="M203" s="254"/>
      <c r="N203" s="255"/>
      <c r="O203" s="255"/>
      <c r="P203" s="255"/>
      <c r="Q203" s="255"/>
      <c r="R203" s="255"/>
      <c r="S203" s="255"/>
      <c r="T203" s="256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57" t="s">
        <v>143</v>
      </c>
      <c r="AU203" s="257" t="s">
        <v>83</v>
      </c>
      <c r="AV203" s="15" t="s">
        <v>139</v>
      </c>
      <c r="AW203" s="15" t="s">
        <v>33</v>
      </c>
      <c r="AX203" s="15" t="s">
        <v>80</v>
      </c>
      <c r="AY203" s="257" t="s">
        <v>132</v>
      </c>
    </row>
    <row r="204" s="2" customFormat="1" ht="24.15" customHeight="1">
      <c r="A204" s="41"/>
      <c r="B204" s="42"/>
      <c r="C204" s="207" t="s">
        <v>349</v>
      </c>
      <c r="D204" s="207" t="s">
        <v>134</v>
      </c>
      <c r="E204" s="208" t="s">
        <v>992</v>
      </c>
      <c r="F204" s="209" t="s">
        <v>993</v>
      </c>
      <c r="G204" s="210" t="s">
        <v>137</v>
      </c>
      <c r="H204" s="211">
        <v>550</v>
      </c>
      <c r="I204" s="212"/>
      <c r="J204" s="213">
        <f>ROUND(I204*H204,2)</f>
        <v>0</v>
      </c>
      <c r="K204" s="209" t="s">
        <v>138</v>
      </c>
      <c r="L204" s="47"/>
      <c r="M204" s="214" t="s">
        <v>19</v>
      </c>
      <c r="N204" s="215" t="s">
        <v>43</v>
      </c>
      <c r="O204" s="87"/>
      <c r="P204" s="216">
        <f>O204*H204</f>
        <v>0</v>
      </c>
      <c r="Q204" s="216">
        <v>0</v>
      </c>
      <c r="R204" s="216">
        <f>Q204*H204</f>
        <v>0</v>
      </c>
      <c r="S204" s="216">
        <v>0</v>
      </c>
      <c r="T204" s="217">
        <f>S204*H204</f>
        <v>0</v>
      </c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R204" s="218" t="s">
        <v>139</v>
      </c>
      <c r="AT204" s="218" t="s">
        <v>134</v>
      </c>
      <c r="AU204" s="218" t="s">
        <v>83</v>
      </c>
      <c r="AY204" s="20" t="s">
        <v>132</v>
      </c>
      <c r="BE204" s="219">
        <f>IF(N204="základní",J204,0)</f>
        <v>0</v>
      </c>
      <c r="BF204" s="219">
        <f>IF(N204="snížená",J204,0)</f>
        <v>0</v>
      </c>
      <c r="BG204" s="219">
        <f>IF(N204="zákl. přenesená",J204,0)</f>
        <v>0</v>
      </c>
      <c r="BH204" s="219">
        <f>IF(N204="sníž. přenesená",J204,0)</f>
        <v>0</v>
      </c>
      <c r="BI204" s="219">
        <f>IF(N204="nulová",J204,0)</f>
        <v>0</v>
      </c>
      <c r="BJ204" s="20" t="s">
        <v>80</v>
      </c>
      <c r="BK204" s="219">
        <f>ROUND(I204*H204,2)</f>
        <v>0</v>
      </c>
      <c r="BL204" s="20" t="s">
        <v>139</v>
      </c>
      <c r="BM204" s="218" t="s">
        <v>994</v>
      </c>
    </row>
    <row r="205" s="2" customFormat="1">
      <c r="A205" s="41"/>
      <c r="B205" s="42"/>
      <c r="C205" s="43"/>
      <c r="D205" s="220" t="s">
        <v>141</v>
      </c>
      <c r="E205" s="43"/>
      <c r="F205" s="221" t="s">
        <v>995</v>
      </c>
      <c r="G205" s="43"/>
      <c r="H205" s="43"/>
      <c r="I205" s="222"/>
      <c r="J205" s="43"/>
      <c r="K205" s="43"/>
      <c r="L205" s="47"/>
      <c r="M205" s="223"/>
      <c r="N205" s="224"/>
      <c r="O205" s="87"/>
      <c r="P205" s="87"/>
      <c r="Q205" s="87"/>
      <c r="R205" s="87"/>
      <c r="S205" s="87"/>
      <c r="T205" s="88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T205" s="20" t="s">
        <v>141</v>
      </c>
      <c r="AU205" s="20" t="s">
        <v>83</v>
      </c>
    </row>
    <row r="206" s="14" customFormat="1">
      <c r="A206" s="14"/>
      <c r="B206" s="236"/>
      <c r="C206" s="237"/>
      <c r="D206" s="227" t="s">
        <v>143</v>
      </c>
      <c r="E206" s="238" t="s">
        <v>19</v>
      </c>
      <c r="F206" s="239" t="s">
        <v>996</v>
      </c>
      <c r="G206" s="237"/>
      <c r="H206" s="240">
        <v>550</v>
      </c>
      <c r="I206" s="241"/>
      <c r="J206" s="237"/>
      <c r="K206" s="237"/>
      <c r="L206" s="242"/>
      <c r="M206" s="243"/>
      <c r="N206" s="244"/>
      <c r="O206" s="244"/>
      <c r="P206" s="244"/>
      <c r="Q206" s="244"/>
      <c r="R206" s="244"/>
      <c r="S206" s="244"/>
      <c r="T206" s="245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6" t="s">
        <v>143</v>
      </c>
      <c r="AU206" s="246" t="s">
        <v>83</v>
      </c>
      <c r="AV206" s="14" t="s">
        <v>83</v>
      </c>
      <c r="AW206" s="14" t="s">
        <v>33</v>
      </c>
      <c r="AX206" s="14" t="s">
        <v>80</v>
      </c>
      <c r="AY206" s="246" t="s">
        <v>132</v>
      </c>
    </row>
    <row r="207" s="2" customFormat="1" ht="24.15" customHeight="1">
      <c r="A207" s="41"/>
      <c r="B207" s="42"/>
      <c r="C207" s="207" t="s">
        <v>354</v>
      </c>
      <c r="D207" s="207" t="s">
        <v>134</v>
      </c>
      <c r="E207" s="208" t="s">
        <v>997</v>
      </c>
      <c r="F207" s="209" t="s">
        <v>998</v>
      </c>
      <c r="G207" s="210" t="s">
        <v>137</v>
      </c>
      <c r="H207" s="211">
        <v>550</v>
      </c>
      <c r="I207" s="212"/>
      <c r="J207" s="213">
        <f>ROUND(I207*H207,2)</f>
        <v>0</v>
      </c>
      <c r="K207" s="209" t="s">
        <v>138</v>
      </c>
      <c r="L207" s="47"/>
      <c r="M207" s="214" t="s">
        <v>19</v>
      </c>
      <c r="N207" s="215" t="s">
        <v>43</v>
      </c>
      <c r="O207" s="87"/>
      <c r="P207" s="216">
        <f>O207*H207</f>
        <v>0</v>
      </c>
      <c r="Q207" s="216">
        <v>0</v>
      </c>
      <c r="R207" s="216">
        <f>Q207*H207</f>
        <v>0</v>
      </c>
      <c r="S207" s="216">
        <v>0</v>
      </c>
      <c r="T207" s="217">
        <f>S207*H207</f>
        <v>0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18" t="s">
        <v>139</v>
      </c>
      <c r="AT207" s="218" t="s">
        <v>134</v>
      </c>
      <c r="AU207" s="218" t="s">
        <v>83</v>
      </c>
      <c r="AY207" s="20" t="s">
        <v>132</v>
      </c>
      <c r="BE207" s="219">
        <f>IF(N207="základní",J207,0)</f>
        <v>0</v>
      </c>
      <c r="BF207" s="219">
        <f>IF(N207="snížená",J207,0)</f>
        <v>0</v>
      </c>
      <c r="BG207" s="219">
        <f>IF(N207="zákl. přenesená",J207,0)</f>
        <v>0</v>
      </c>
      <c r="BH207" s="219">
        <f>IF(N207="sníž. přenesená",J207,0)</f>
        <v>0</v>
      </c>
      <c r="BI207" s="219">
        <f>IF(N207="nulová",J207,0)</f>
        <v>0</v>
      </c>
      <c r="BJ207" s="20" t="s">
        <v>80</v>
      </c>
      <c r="BK207" s="219">
        <f>ROUND(I207*H207,2)</f>
        <v>0</v>
      </c>
      <c r="BL207" s="20" t="s">
        <v>139</v>
      </c>
      <c r="BM207" s="218" t="s">
        <v>999</v>
      </c>
    </row>
    <row r="208" s="2" customFormat="1">
      <c r="A208" s="41"/>
      <c r="B208" s="42"/>
      <c r="C208" s="43"/>
      <c r="D208" s="220" t="s">
        <v>141</v>
      </c>
      <c r="E208" s="43"/>
      <c r="F208" s="221" t="s">
        <v>1000</v>
      </c>
      <c r="G208" s="43"/>
      <c r="H208" s="43"/>
      <c r="I208" s="222"/>
      <c r="J208" s="43"/>
      <c r="K208" s="43"/>
      <c r="L208" s="47"/>
      <c r="M208" s="223"/>
      <c r="N208" s="224"/>
      <c r="O208" s="87"/>
      <c r="P208" s="87"/>
      <c r="Q208" s="87"/>
      <c r="R208" s="87"/>
      <c r="S208" s="87"/>
      <c r="T208" s="88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T208" s="20" t="s">
        <v>141</v>
      </c>
      <c r="AU208" s="20" t="s">
        <v>83</v>
      </c>
    </row>
    <row r="209" s="14" customFormat="1">
      <c r="A209" s="14"/>
      <c r="B209" s="236"/>
      <c r="C209" s="237"/>
      <c r="D209" s="227" t="s">
        <v>143</v>
      </c>
      <c r="E209" s="238" t="s">
        <v>19</v>
      </c>
      <c r="F209" s="239" t="s">
        <v>996</v>
      </c>
      <c r="G209" s="237"/>
      <c r="H209" s="240">
        <v>550</v>
      </c>
      <c r="I209" s="241"/>
      <c r="J209" s="237"/>
      <c r="K209" s="237"/>
      <c r="L209" s="242"/>
      <c r="M209" s="243"/>
      <c r="N209" s="244"/>
      <c r="O209" s="244"/>
      <c r="P209" s="244"/>
      <c r="Q209" s="244"/>
      <c r="R209" s="244"/>
      <c r="S209" s="244"/>
      <c r="T209" s="245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6" t="s">
        <v>143</v>
      </c>
      <c r="AU209" s="246" t="s">
        <v>83</v>
      </c>
      <c r="AV209" s="14" t="s">
        <v>83</v>
      </c>
      <c r="AW209" s="14" t="s">
        <v>33</v>
      </c>
      <c r="AX209" s="14" t="s">
        <v>80</v>
      </c>
      <c r="AY209" s="246" t="s">
        <v>132</v>
      </c>
    </row>
    <row r="210" s="2" customFormat="1" ht="16.5" customHeight="1">
      <c r="A210" s="41"/>
      <c r="B210" s="42"/>
      <c r="C210" s="273" t="s">
        <v>359</v>
      </c>
      <c r="D210" s="273" t="s">
        <v>547</v>
      </c>
      <c r="E210" s="274" t="s">
        <v>1001</v>
      </c>
      <c r="F210" s="275" t="s">
        <v>1002</v>
      </c>
      <c r="G210" s="276" t="s">
        <v>585</v>
      </c>
      <c r="H210" s="277">
        <v>11</v>
      </c>
      <c r="I210" s="278"/>
      <c r="J210" s="279">
        <f>ROUND(I210*H210,2)</f>
        <v>0</v>
      </c>
      <c r="K210" s="275" t="s">
        <v>138</v>
      </c>
      <c r="L210" s="280"/>
      <c r="M210" s="281" t="s">
        <v>19</v>
      </c>
      <c r="N210" s="282" t="s">
        <v>43</v>
      </c>
      <c r="O210" s="87"/>
      <c r="P210" s="216">
        <f>O210*H210</f>
        <v>0</v>
      </c>
      <c r="Q210" s="216">
        <v>0.001</v>
      </c>
      <c r="R210" s="216">
        <f>Q210*H210</f>
        <v>0.010999999999999999</v>
      </c>
      <c r="S210" s="216">
        <v>0</v>
      </c>
      <c r="T210" s="217">
        <f>S210*H210</f>
        <v>0</v>
      </c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R210" s="218" t="s">
        <v>197</v>
      </c>
      <c r="AT210" s="218" t="s">
        <v>547</v>
      </c>
      <c r="AU210" s="218" t="s">
        <v>83</v>
      </c>
      <c r="AY210" s="20" t="s">
        <v>132</v>
      </c>
      <c r="BE210" s="219">
        <f>IF(N210="základní",J210,0)</f>
        <v>0</v>
      </c>
      <c r="BF210" s="219">
        <f>IF(N210="snížená",J210,0)</f>
        <v>0</v>
      </c>
      <c r="BG210" s="219">
        <f>IF(N210="zákl. přenesená",J210,0)</f>
        <v>0</v>
      </c>
      <c r="BH210" s="219">
        <f>IF(N210="sníž. přenesená",J210,0)</f>
        <v>0</v>
      </c>
      <c r="BI210" s="219">
        <f>IF(N210="nulová",J210,0)</f>
        <v>0</v>
      </c>
      <c r="BJ210" s="20" t="s">
        <v>80</v>
      </c>
      <c r="BK210" s="219">
        <f>ROUND(I210*H210,2)</f>
        <v>0</v>
      </c>
      <c r="BL210" s="20" t="s">
        <v>139</v>
      </c>
      <c r="BM210" s="218" t="s">
        <v>1003</v>
      </c>
    </row>
    <row r="211" s="14" customFormat="1">
      <c r="A211" s="14"/>
      <c r="B211" s="236"/>
      <c r="C211" s="237"/>
      <c r="D211" s="227" t="s">
        <v>143</v>
      </c>
      <c r="E211" s="237"/>
      <c r="F211" s="239" t="s">
        <v>1004</v>
      </c>
      <c r="G211" s="237"/>
      <c r="H211" s="240">
        <v>11</v>
      </c>
      <c r="I211" s="241"/>
      <c r="J211" s="237"/>
      <c r="K211" s="237"/>
      <c r="L211" s="242"/>
      <c r="M211" s="243"/>
      <c r="N211" s="244"/>
      <c r="O211" s="244"/>
      <c r="P211" s="244"/>
      <c r="Q211" s="244"/>
      <c r="R211" s="244"/>
      <c r="S211" s="244"/>
      <c r="T211" s="245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6" t="s">
        <v>143</v>
      </c>
      <c r="AU211" s="246" t="s">
        <v>83</v>
      </c>
      <c r="AV211" s="14" t="s">
        <v>83</v>
      </c>
      <c r="AW211" s="14" t="s">
        <v>4</v>
      </c>
      <c r="AX211" s="14" t="s">
        <v>80</v>
      </c>
      <c r="AY211" s="246" t="s">
        <v>132</v>
      </c>
    </row>
    <row r="212" s="12" customFormat="1" ht="22.8" customHeight="1">
      <c r="A212" s="12"/>
      <c r="B212" s="191"/>
      <c r="C212" s="192"/>
      <c r="D212" s="193" t="s">
        <v>71</v>
      </c>
      <c r="E212" s="205" t="s">
        <v>83</v>
      </c>
      <c r="F212" s="205" t="s">
        <v>1005</v>
      </c>
      <c r="G212" s="192"/>
      <c r="H212" s="192"/>
      <c r="I212" s="195"/>
      <c r="J212" s="206">
        <f>BK212</f>
        <v>0</v>
      </c>
      <c r="K212" s="192"/>
      <c r="L212" s="197"/>
      <c r="M212" s="198"/>
      <c r="N212" s="199"/>
      <c r="O212" s="199"/>
      <c r="P212" s="200">
        <f>SUM(P213:P231)</f>
        <v>0</v>
      </c>
      <c r="Q212" s="199"/>
      <c r="R212" s="200">
        <f>SUM(R213:R231)</f>
        <v>0.74408619999999992</v>
      </c>
      <c r="S212" s="199"/>
      <c r="T212" s="201">
        <f>SUM(T213:T231)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02" t="s">
        <v>80</v>
      </c>
      <c r="AT212" s="203" t="s">
        <v>71</v>
      </c>
      <c r="AU212" s="203" t="s">
        <v>80</v>
      </c>
      <c r="AY212" s="202" t="s">
        <v>132</v>
      </c>
      <c r="BK212" s="204">
        <f>SUM(BK213:BK231)</f>
        <v>0</v>
      </c>
    </row>
    <row r="213" s="2" customFormat="1" ht="24.15" customHeight="1">
      <c r="A213" s="41"/>
      <c r="B213" s="42"/>
      <c r="C213" s="207" t="s">
        <v>364</v>
      </c>
      <c r="D213" s="207" t="s">
        <v>134</v>
      </c>
      <c r="E213" s="208" t="s">
        <v>1006</v>
      </c>
      <c r="F213" s="209" t="s">
        <v>1007</v>
      </c>
      <c r="G213" s="210" t="s">
        <v>469</v>
      </c>
      <c r="H213" s="211">
        <v>0.56299999999999994</v>
      </c>
      <c r="I213" s="212"/>
      <c r="J213" s="213">
        <f>ROUND(I213*H213,2)</f>
        <v>0</v>
      </c>
      <c r="K213" s="209" t="s">
        <v>138</v>
      </c>
      <c r="L213" s="47"/>
      <c r="M213" s="214" t="s">
        <v>19</v>
      </c>
      <c r="N213" s="215" t="s">
        <v>43</v>
      </c>
      <c r="O213" s="87"/>
      <c r="P213" s="216">
        <f>O213*H213</f>
        <v>0</v>
      </c>
      <c r="Q213" s="216">
        <v>0</v>
      </c>
      <c r="R213" s="216">
        <f>Q213*H213</f>
        <v>0</v>
      </c>
      <c r="S213" s="216">
        <v>0</v>
      </c>
      <c r="T213" s="217">
        <f>S213*H213</f>
        <v>0</v>
      </c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R213" s="218" t="s">
        <v>139</v>
      </c>
      <c r="AT213" s="218" t="s">
        <v>134</v>
      </c>
      <c r="AU213" s="218" t="s">
        <v>83</v>
      </c>
      <c r="AY213" s="20" t="s">
        <v>132</v>
      </c>
      <c r="BE213" s="219">
        <f>IF(N213="základní",J213,0)</f>
        <v>0</v>
      </c>
      <c r="BF213" s="219">
        <f>IF(N213="snížená",J213,0)</f>
        <v>0</v>
      </c>
      <c r="BG213" s="219">
        <f>IF(N213="zákl. přenesená",J213,0)</f>
        <v>0</v>
      </c>
      <c r="BH213" s="219">
        <f>IF(N213="sníž. přenesená",J213,0)</f>
        <v>0</v>
      </c>
      <c r="BI213" s="219">
        <f>IF(N213="nulová",J213,0)</f>
        <v>0</v>
      </c>
      <c r="BJ213" s="20" t="s">
        <v>80</v>
      </c>
      <c r="BK213" s="219">
        <f>ROUND(I213*H213,2)</f>
        <v>0</v>
      </c>
      <c r="BL213" s="20" t="s">
        <v>139</v>
      </c>
      <c r="BM213" s="218" t="s">
        <v>1008</v>
      </c>
    </row>
    <row r="214" s="2" customFormat="1">
      <c r="A214" s="41"/>
      <c r="B214" s="42"/>
      <c r="C214" s="43"/>
      <c r="D214" s="220" t="s">
        <v>141</v>
      </c>
      <c r="E214" s="43"/>
      <c r="F214" s="221" t="s">
        <v>1009</v>
      </c>
      <c r="G214" s="43"/>
      <c r="H214" s="43"/>
      <c r="I214" s="222"/>
      <c r="J214" s="43"/>
      <c r="K214" s="43"/>
      <c r="L214" s="47"/>
      <c r="M214" s="223"/>
      <c r="N214" s="224"/>
      <c r="O214" s="87"/>
      <c r="P214" s="87"/>
      <c r="Q214" s="87"/>
      <c r="R214" s="87"/>
      <c r="S214" s="87"/>
      <c r="T214" s="88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T214" s="20" t="s">
        <v>141</v>
      </c>
      <c r="AU214" s="20" t="s">
        <v>83</v>
      </c>
    </row>
    <row r="215" s="13" customFormat="1">
      <c r="A215" s="13"/>
      <c r="B215" s="225"/>
      <c r="C215" s="226"/>
      <c r="D215" s="227" t="s">
        <v>143</v>
      </c>
      <c r="E215" s="228" t="s">
        <v>19</v>
      </c>
      <c r="F215" s="229" t="s">
        <v>949</v>
      </c>
      <c r="G215" s="226"/>
      <c r="H215" s="228" t="s">
        <v>19</v>
      </c>
      <c r="I215" s="230"/>
      <c r="J215" s="226"/>
      <c r="K215" s="226"/>
      <c r="L215" s="231"/>
      <c r="M215" s="232"/>
      <c r="N215" s="233"/>
      <c r="O215" s="233"/>
      <c r="P215" s="233"/>
      <c r="Q215" s="233"/>
      <c r="R215" s="233"/>
      <c r="S215" s="233"/>
      <c r="T215" s="23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5" t="s">
        <v>143</v>
      </c>
      <c r="AU215" s="235" t="s">
        <v>83</v>
      </c>
      <c r="AV215" s="13" t="s">
        <v>80</v>
      </c>
      <c r="AW215" s="13" t="s">
        <v>33</v>
      </c>
      <c r="AX215" s="13" t="s">
        <v>72</v>
      </c>
      <c r="AY215" s="235" t="s">
        <v>132</v>
      </c>
    </row>
    <row r="216" s="14" customFormat="1">
      <c r="A216" s="14"/>
      <c r="B216" s="236"/>
      <c r="C216" s="237"/>
      <c r="D216" s="227" t="s">
        <v>143</v>
      </c>
      <c r="E216" s="238" t="s">
        <v>19</v>
      </c>
      <c r="F216" s="239" t="s">
        <v>950</v>
      </c>
      <c r="G216" s="237"/>
      <c r="H216" s="240">
        <v>0.56299999999999994</v>
      </c>
      <c r="I216" s="241"/>
      <c r="J216" s="237"/>
      <c r="K216" s="237"/>
      <c r="L216" s="242"/>
      <c r="M216" s="243"/>
      <c r="N216" s="244"/>
      <c r="O216" s="244"/>
      <c r="P216" s="244"/>
      <c r="Q216" s="244"/>
      <c r="R216" s="244"/>
      <c r="S216" s="244"/>
      <c r="T216" s="245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6" t="s">
        <v>143</v>
      </c>
      <c r="AU216" s="246" t="s">
        <v>83</v>
      </c>
      <c r="AV216" s="14" t="s">
        <v>83</v>
      </c>
      <c r="AW216" s="14" t="s">
        <v>33</v>
      </c>
      <c r="AX216" s="14" t="s">
        <v>80</v>
      </c>
      <c r="AY216" s="246" t="s">
        <v>132</v>
      </c>
    </row>
    <row r="217" s="2" customFormat="1" ht="24.15" customHeight="1">
      <c r="A217" s="41"/>
      <c r="B217" s="42"/>
      <c r="C217" s="207" t="s">
        <v>369</v>
      </c>
      <c r="D217" s="207" t="s">
        <v>134</v>
      </c>
      <c r="E217" s="208" t="s">
        <v>1010</v>
      </c>
      <c r="F217" s="209" t="s">
        <v>1011</v>
      </c>
      <c r="G217" s="210" t="s">
        <v>469</v>
      </c>
      <c r="H217" s="211">
        <v>3.2999999999999998</v>
      </c>
      <c r="I217" s="212"/>
      <c r="J217" s="213">
        <f>ROUND(I217*H217,2)</f>
        <v>0</v>
      </c>
      <c r="K217" s="209" t="s">
        <v>138</v>
      </c>
      <c r="L217" s="47"/>
      <c r="M217" s="214" t="s">
        <v>19</v>
      </c>
      <c r="N217" s="215" t="s">
        <v>43</v>
      </c>
      <c r="O217" s="87"/>
      <c r="P217" s="216">
        <f>O217*H217</f>
        <v>0</v>
      </c>
      <c r="Q217" s="216">
        <v>0</v>
      </c>
      <c r="R217" s="216">
        <f>Q217*H217</f>
        <v>0</v>
      </c>
      <c r="S217" s="216">
        <v>0</v>
      </c>
      <c r="T217" s="217">
        <f>S217*H217</f>
        <v>0</v>
      </c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R217" s="218" t="s">
        <v>139</v>
      </c>
      <c r="AT217" s="218" t="s">
        <v>134</v>
      </c>
      <c r="AU217" s="218" t="s">
        <v>83</v>
      </c>
      <c r="AY217" s="20" t="s">
        <v>132</v>
      </c>
      <c r="BE217" s="219">
        <f>IF(N217="základní",J217,0)</f>
        <v>0</v>
      </c>
      <c r="BF217" s="219">
        <f>IF(N217="snížená",J217,0)</f>
        <v>0</v>
      </c>
      <c r="BG217" s="219">
        <f>IF(N217="zákl. přenesená",J217,0)</f>
        <v>0</v>
      </c>
      <c r="BH217" s="219">
        <f>IF(N217="sníž. přenesená",J217,0)</f>
        <v>0</v>
      </c>
      <c r="BI217" s="219">
        <f>IF(N217="nulová",J217,0)</f>
        <v>0</v>
      </c>
      <c r="BJ217" s="20" t="s">
        <v>80</v>
      </c>
      <c r="BK217" s="219">
        <f>ROUND(I217*H217,2)</f>
        <v>0</v>
      </c>
      <c r="BL217" s="20" t="s">
        <v>139</v>
      </c>
      <c r="BM217" s="218" t="s">
        <v>1012</v>
      </c>
    </row>
    <row r="218" s="2" customFormat="1">
      <c r="A218" s="41"/>
      <c r="B218" s="42"/>
      <c r="C218" s="43"/>
      <c r="D218" s="220" t="s">
        <v>141</v>
      </c>
      <c r="E218" s="43"/>
      <c r="F218" s="221" t="s">
        <v>1013</v>
      </c>
      <c r="G218" s="43"/>
      <c r="H218" s="43"/>
      <c r="I218" s="222"/>
      <c r="J218" s="43"/>
      <c r="K218" s="43"/>
      <c r="L218" s="47"/>
      <c r="M218" s="223"/>
      <c r="N218" s="224"/>
      <c r="O218" s="87"/>
      <c r="P218" s="87"/>
      <c r="Q218" s="87"/>
      <c r="R218" s="87"/>
      <c r="S218" s="87"/>
      <c r="T218" s="88"/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T218" s="20" t="s">
        <v>141</v>
      </c>
      <c r="AU218" s="20" t="s">
        <v>83</v>
      </c>
    </row>
    <row r="219" s="14" customFormat="1">
      <c r="A219" s="14"/>
      <c r="B219" s="236"/>
      <c r="C219" s="237"/>
      <c r="D219" s="227" t="s">
        <v>143</v>
      </c>
      <c r="E219" s="238" t="s">
        <v>19</v>
      </c>
      <c r="F219" s="239" t="s">
        <v>1014</v>
      </c>
      <c r="G219" s="237"/>
      <c r="H219" s="240">
        <v>3.2999999999999998</v>
      </c>
      <c r="I219" s="241"/>
      <c r="J219" s="237"/>
      <c r="K219" s="237"/>
      <c r="L219" s="242"/>
      <c r="M219" s="243"/>
      <c r="N219" s="244"/>
      <c r="O219" s="244"/>
      <c r="P219" s="244"/>
      <c r="Q219" s="244"/>
      <c r="R219" s="244"/>
      <c r="S219" s="244"/>
      <c r="T219" s="245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6" t="s">
        <v>143</v>
      </c>
      <c r="AU219" s="246" t="s">
        <v>83</v>
      </c>
      <c r="AV219" s="14" t="s">
        <v>83</v>
      </c>
      <c r="AW219" s="14" t="s">
        <v>33</v>
      </c>
      <c r="AX219" s="14" t="s">
        <v>80</v>
      </c>
      <c r="AY219" s="246" t="s">
        <v>132</v>
      </c>
    </row>
    <row r="220" s="2" customFormat="1" ht="16.5" customHeight="1">
      <c r="A220" s="41"/>
      <c r="B220" s="42"/>
      <c r="C220" s="207" t="s">
        <v>378</v>
      </c>
      <c r="D220" s="207" t="s">
        <v>134</v>
      </c>
      <c r="E220" s="208" t="s">
        <v>1015</v>
      </c>
      <c r="F220" s="209" t="s">
        <v>1016</v>
      </c>
      <c r="G220" s="210" t="s">
        <v>469</v>
      </c>
      <c r="H220" s="211">
        <v>0.44</v>
      </c>
      <c r="I220" s="212"/>
      <c r="J220" s="213">
        <f>ROUND(I220*H220,2)</f>
        <v>0</v>
      </c>
      <c r="K220" s="209" t="s">
        <v>138</v>
      </c>
      <c r="L220" s="47"/>
      <c r="M220" s="214" t="s">
        <v>19</v>
      </c>
      <c r="N220" s="215" t="s">
        <v>43</v>
      </c>
      <c r="O220" s="87"/>
      <c r="P220" s="216">
        <f>O220*H220</f>
        <v>0</v>
      </c>
      <c r="Q220" s="216">
        <v>1.6299999999999999</v>
      </c>
      <c r="R220" s="216">
        <f>Q220*H220</f>
        <v>0.71719999999999995</v>
      </c>
      <c r="S220" s="216">
        <v>0</v>
      </c>
      <c r="T220" s="217">
        <f>S220*H220</f>
        <v>0</v>
      </c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R220" s="218" t="s">
        <v>139</v>
      </c>
      <c r="AT220" s="218" t="s">
        <v>134</v>
      </c>
      <c r="AU220" s="218" t="s">
        <v>83</v>
      </c>
      <c r="AY220" s="20" t="s">
        <v>132</v>
      </c>
      <c r="BE220" s="219">
        <f>IF(N220="základní",J220,0)</f>
        <v>0</v>
      </c>
      <c r="BF220" s="219">
        <f>IF(N220="snížená",J220,0)</f>
        <v>0</v>
      </c>
      <c r="BG220" s="219">
        <f>IF(N220="zákl. přenesená",J220,0)</f>
        <v>0</v>
      </c>
      <c r="BH220" s="219">
        <f>IF(N220="sníž. přenesená",J220,0)</f>
        <v>0</v>
      </c>
      <c r="BI220" s="219">
        <f>IF(N220="nulová",J220,0)</f>
        <v>0</v>
      </c>
      <c r="BJ220" s="20" t="s">
        <v>80</v>
      </c>
      <c r="BK220" s="219">
        <f>ROUND(I220*H220,2)</f>
        <v>0</v>
      </c>
      <c r="BL220" s="20" t="s">
        <v>139</v>
      </c>
      <c r="BM220" s="218" t="s">
        <v>1017</v>
      </c>
    </row>
    <row r="221" s="2" customFormat="1">
      <c r="A221" s="41"/>
      <c r="B221" s="42"/>
      <c r="C221" s="43"/>
      <c r="D221" s="220" t="s">
        <v>141</v>
      </c>
      <c r="E221" s="43"/>
      <c r="F221" s="221" t="s">
        <v>1018</v>
      </c>
      <c r="G221" s="43"/>
      <c r="H221" s="43"/>
      <c r="I221" s="222"/>
      <c r="J221" s="43"/>
      <c r="K221" s="43"/>
      <c r="L221" s="47"/>
      <c r="M221" s="223"/>
      <c r="N221" s="224"/>
      <c r="O221" s="87"/>
      <c r="P221" s="87"/>
      <c r="Q221" s="87"/>
      <c r="R221" s="87"/>
      <c r="S221" s="87"/>
      <c r="T221" s="88"/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T221" s="20" t="s">
        <v>141</v>
      </c>
      <c r="AU221" s="20" t="s">
        <v>83</v>
      </c>
    </row>
    <row r="222" s="14" customFormat="1">
      <c r="A222" s="14"/>
      <c r="B222" s="236"/>
      <c r="C222" s="237"/>
      <c r="D222" s="227" t="s">
        <v>143</v>
      </c>
      <c r="E222" s="238" t="s">
        <v>19</v>
      </c>
      <c r="F222" s="239" t="s">
        <v>1019</v>
      </c>
      <c r="G222" s="237"/>
      <c r="H222" s="240">
        <v>0.44</v>
      </c>
      <c r="I222" s="241"/>
      <c r="J222" s="237"/>
      <c r="K222" s="237"/>
      <c r="L222" s="242"/>
      <c r="M222" s="243"/>
      <c r="N222" s="244"/>
      <c r="O222" s="244"/>
      <c r="P222" s="244"/>
      <c r="Q222" s="244"/>
      <c r="R222" s="244"/>
      <c r="S222" s="244"/>
      <c r="T222" s="245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6" t="s">
        <v>143</v>
      </c>
      <c r="AU222" s="246" t="s">
        <v>83</v>
      </c>
      <c r="AV222" s="14" t="s">
        <v>83</v>
      </c>
      <c r="AW222" s="14" t="s">
        <v>33</v>
      </c>
      <c r="AX222" s="14" t="s">
        <v>80</v>
      </c>
      <c r="AY222" s="246" t="s">
        <v>132</v>
      </c>
    </row>
    <row r="223" s="2" customFormat="1" ht="16.5" customHeight="1">
      <c r="A223" s="41"/>
      <c r="B223" s="42"/>
      <c r="C223" s="207" t="s">
        <v>387</v>
      </c>
      <c r="D223" s="207" t="s">
        <v>134</v>
      </c>
      <c r="E223" s="208" t="s">
        <v>1020</v>
      </c>
      <c r="F223" s="209" t="s">
        <v>1021</v>
      </c>
      <c r="G223" s="210" t="s">
        <v>200</v>
      </c>
      <c r="H223" s="211">
        <v>22</v>
      </c>
      <c r="I223" s="212"/>
      <c r="J223" s="213">
        <f>ROUND(I223*H223,2)</f>
        <v>0</v>
      </c>
      <c r="K223" s="209" t="s">
        <v>138</v>
      </c>
      <c r="L223" s="47"/>
      <c r="M223" s="214" t="s">
        <v>19</v>
      </c>
      <c r="N223" s="215" t="s">
        <v>43</v>
      </c>
      <c r="O223" s="87"/>
      <c r="P223" s="216">
        <f>O223*H223</f>
        <v>0</v>
      </c>
      <c r="Q223" s="216">
        <v>0.00116</v>
      </c>
      <c r="R223" s="216">
        <f>Q223*H223</f>
        <v>0.025520000000000001</v>
      </c>
      <c r="S223" s="216">
        <v>0</v>
      </c>
      <c r="T223" s="217">
        <f>S223*H223</f>
        <v>0</v>
      </c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R223" s="218" t="s">
        <v>139</v>
      </c>
      <c r="AT223" s="218" t="s">
        <v>134</v>
      </c>
      <c r="AU223" s="218" t="s">
        <v>83</v>
      </c>
      <c r="AY223" s="20" t="s">
        <v>132</v>
      </c>
      <c r="BE223" s="219">
        <f>IF(N223="základní",J223,0)</f>
        <v>0</v>
      </c>
      <c r="BF223" s="219">
        <f>IF(N223="snížená",J223,0)</f>
        <v>0</v>
      </c>
      <c r="BG223" s="219">
        <f>IF(N223="zákl. přenesená",J223,0)</f>
        <v>0</v>
      </c>
      <c r="BH223" s="219">
        <f>IF(N223="sníž. přenesená",J223,0)</f>
        <v>0</v>
      </c>
      <c r="BI223" s="219">
        <f>IF(N223="nulová",J223,0)</f>
        <v>0</v>
      </c>
      <c r="BJ223" s="20" t="s">
        <v>80</v>
      </c>
      <c r="BK223" s="219">
        <f>ROUND(I223*H223,2)</f>
        <v>0</v>
      </c>
      <c r="BL223" s="20" t="s">
        <v>139</v>
      </c>
      <c r="BM223" s="218" t="s">
        <v>1022</v>
      </c>
    </row>
    <row r="224" s="2" customFormat="1">
      <c r="A224" s="41"/>
      <c r="B224" s="42"/>
      <c r="C224" s="43"/>
      <c r="D224" s="220" t="s">
        <v>141</v>
      </c>
      <c r="E224" s="43"/>
      <c r="F224" s="221" t="s">
        <v>1023</v>
      </c>
      <c r="G224" s="43"/>
      <c r="H224" s="43"/>
      <c r="I224" s="222"/>
      <c r="J224" s="43"/>
      <c r="K224" s="43"/>
      <c r="L224" s="47"/>
      <c r="M224" s="223"/>
      <c r="N224" s="224"/>
      <c r="O224" s="87"/>
      <c r="P224" s="87"/>
      <c r="Q224" s="87"/>
      <c r="R224" s="87"/>
      <c r="S224" s="87"/>
      <c r="T224" s="88"/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T224" s="20" t="s">
        <v>141</v>
      </c>
      <c r="AU224" s="20" t="s">
        <v>83</v>
      </c>
    </row>
    <row r="225" s="14" customFormat="1">
      <c r="A225" s="14"/>
      <c r="B225" s="236"/>
      <c r="C225" s="237"/>
      <c r="D225" s="227" t="s">
        <v>143</v>
      </c>
      <c r="E225" s="238" t="s">
        <v>19</v>
      </c>
      <c r="F225" s="239" t="s">
        <v>1024</v>
      </c>
      <c r="G225" s="237"/>
      <c r="H225" s="240">
        <v>22</v>
      </c>
      <c r="I225" s="241"/>
      <c r="J225" s="237"/>
      <c r="K225" s="237"/>
      <c r="L225" s="242"/>
      <c r="M225" s="243"/>
      <c r="N225" s="244"/>
      <c r="O225" s="244"/>
      <c r="P225" s="244"/>
      <c r="Q225" s="244"/>
      <c r="R225" s="244"/>
      <c r="S225" s="244"/>
      <c r="T225" s="245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6" t="s">
        <v>143</v>
      </c>
      <c r="AU225" s="246" t="s">
        <v>83</v>
      </c>
      <c r="AV225" s="14" t="s">
        <v>83</v>
      </c>
      <c r="AW225" s="14" t="s">
        <v>33</v>
      </c>
      <c r="AX225" s="14" t="s">
        <v>80</v>
      </c>
      <c r="AY225" s="246" t="s">
        <v>132</v>
      </c>
    </row>
    <row r="226" s="2" customFormat="1" ht="24.15" customHeight="1">
      <c r="A226" s="41"/>
      <c r="B226" s="42"/>
      <c r="C226" s="207" t="s">
        <v>399</v>
      </c>
      <c r="D226" s="207" t="s">
        <v>134</v>
      </c>
      <c r="E226" s="208" t="s">
        <v>1025</v>
      </c>
      <c r="F226" s="209" t="s">
        <v>1026</v>
      </c>
      <c r="G226" s="210" t="s">
        <v>137</v>
      </c>
      <c r="H226" s="211">
        <v>3</v>
      </c>
      <c r="I226" s="212"/>
      <c r="J226" s="213">
        <f>ROUND(I226*H226,2)</f>
        <v>0</v>
      </c>
      <c r="K226" s="209" t="s">
        <v>138</v>
      </c>
      <c r="L226" s="47"/>
      <c r="M226" s="214" t="s">
        <v>19</v>
      </c>
      <c r="N226" s="215" t="s">
        <v>43</v>
      </c>
      <c r="O226" s="87"/>
      <c r="P226" s="216">
        <f>O226*H226</f>
        <v>0</v>
      </c>
      <c r="Q226" s="216">
        <v>0.00010000000000000001</v>
      </c>
      <c r="R226" s="216">
        <f>Q226*H226</f>
        <v>0.00030000000000000003</v>
      </c>
      <c r="S226" s="216">
        <v>0</v>
      </c>
      <c r="T226" s="217">
        <f>S226*H226</f>
        <v>0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18" t="s">
        <v>139</v>
      </c>
      <c r="AT226" s="218" t="s">
        <v>134</v>
      </c>
      <c r="AU226" s="218" t="s">
        <v>83</v>
      </c>
      <c r="AY226" s="20" t="s">
        <v>132</v>
      </c>
      <c r="BE226" s="219">
        <f>IF(N226="základní",J226,0)</f>
        <v>0</v>
      </c>
      <c r="BF226" s="219">
        <f>IF(N226="snížená",J226,0)</f>
        <v>0</v>
      </c>
      <c r="BG226" s="219">
        <f>IF(N226="zákl. přenesená",J226,0)</f>
        <v>0</v>
      </c>
      <c r="BH226" s="219">
        <f>IF(N226="sníž. přenesená",J226,0)</f>
        <v>0</v>
      </c>
      <c r="BI226" s="219">
        <f>IF(N226="nulová",J226,0)</f>
        <v>0</v>
      </c>
      <c r="BJ226" s="20" t="s">
        <v>80</v>
      </c>
      <c r="BK226" s="219">
        <f>ROUND(I226*H226,2)</f>
        <v>0</v>
      </c>
      <c r="BL226" s="20" t="s">
        <v>139</v>
      </c>
      <c r="BM226" s="218" t="s">
        <v>1027</v>
      </c>
    </row>
    <row r="227" s="2" customFormat="1">
      <c r="A227" s="41"/>
      <c r="B227" s="42"/>
      <c r="C227" s="43"/>
      <c r="D227" s="220" t="s">
        <v>141</v>
      </c>
      <c r="E227" s="43"/>
      <c r="F227" s="221" t="s">
        <v>1028</v>
      </c>
      <c r="G227" s="43"/>
      <c r="H227" s="43"/>
      <c r="I227" s="222"/>
      <c r="J227" s="43"/>
      <c r="K227" s="43"/>
      <c r="L227" s="47"/>
      <c r="M227" s="223"/>
      <c r="N227" s="224"/>
      <c r="O227" s="87"/>
      <c r="P227" s="87"/>
      <c r="Q227" s="87"/>
      <c r="R227" s="87"/>
      <c r="S227" s="87"/>
      <c r="T227" s="88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T227" s="20" t="s">
        <v>141</v>
      </c>
      <c r="AU227" s="20" t="s">
        <v>83</v>
      </c>
    </row>
    <row r="228" s="13" customFormat="1">
      <c r="A228" s="13"/>
      <c r="B228" s="225"/>
      <c r="C228" s="226"/>
      <c r="D228" s="227" t="s">
        <v>143</v>
      </c>
      <c r="E228" s="228" t="s">
        <v>19</v>
      </c>
      <c r="F228" s="229" t="s">
        <v>949</v>
      </c>
      <c r="G228" s="226"/>
      <c r="H228" s="228" t="s">
        <v>19</v>
      </c>
      <c r="I228" s="230"/>
      <c r="J228" s="226"/>
      <c r="K228" s="226"/>
      <c r="L228" s="231"/>
      <c r="M228" s="232"/>
      <c r="N228" s="233"/>
      <c r="O228" s="233"/>
      <c r="P228" s="233"/>
      <c r="Q228" s="233"/>
      <c r="R228" s="233"/>
      <c r="S228" s="233"/>
      <c r="T228" s="234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5" t="s">
        <v>143</v>
      </c>
      <c r="AU228" s="235" t="s">
        <v>83</v>
      </c>
      <c r="AV228" s="13" t="s">
        <v>80</v>
      </c>
      <c r="AW228" s="13" t="s">
        <v>33</v>
      </c>
      <c r="AX228" s="13" t="s">
        <v>72</v>
      </c>
      <c r="AY228" s="235" t="s">
        <v>132</v>
      </c>
    </row>
    <row r="229" s="14" customFormat="1">
      <c r="A229" s="14"/>
      <c r="B229" s="236"/>
      <c r="C229" s="237"/>
      <c r="D229" s="227" t="s">
        <v>143</v>
      </c>
      <c r="E229" s="238" t="s">
        <v>19</v>
      </c>
      <c r="F229" s="239" t="s">
        <v>1029</v>
      </c>
      <c r="G229" s="237"/>
      <c r="H229" s="240">
        <v>3</v>
      </c>
      <c r="I229" s="241"/>
      <c r="J229" s="237"/>
      <c r="K229" s="237"/>
      <c r="L229" s="242"/>
      <c r="M229" s="243"/>
      <c r="N229" s="244"/>
      <c r="O229" s="244"/>
      <c r="P229" s="244"/>
      <c r="Q229" s="244"/>
      <c r="R229" s="244"/>
      <c r="S229" s="244"/>
      <c r="T229" s="245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6" t="s">
        <v>143</v>
      </c>
      <c r="AU229" s="246" t="s">
        <v>83</v>
      </c>
      <c r="AV229" s="14" t="s">
        <v>83</v>
      </c>
      <c r="AW229" s="14" t="s">
        <v>33</v>
      </c>
      <c r="AX229" s="14" t="s">
        <v>80</v>
      </c>
      <c r="AY229" s="246" t="s">
        <v>132</v>
      </c>
    </row>
    <row r="230" s="2" customFormat="1" ht="16.5" customHeight="1">
      <c r="A230" s="41"/>
      <c r="B230" s="42"/>
      <c r="C230" s="273" t="s">
        <v>405</v>
      </c>
      <c r="D230" s="273" t="s">
        <v>547</v>
      </c>
      <c r="E230" s="274" t="s">
        <v>1030</v>
      </c>
      <c r="F230" s="275" t="s">
        <v>1031</v>
      </c>
      <c r="G230" s="276" t="s">
        <v>137</v>
      </c>
      <c r="H230" s="277">
        <v>3.5539999999999998</v>
      </c>
      <c r="I230" s="278"/>
      <c r="J230" s="279">
        <f>ROUND(I230*H230,2)</f>
        <v>0</v>
      </c>
      <c r="K230" s="275" t="s">
        <v>138</v>
      </c>
      <c r="L230" s="280"/>
      <c r="M230" s="281" t="s">
        <v>19</v>
      </c>
      <c r="N230" s="282" t="s">
        <v>43</v>
      </c>
      <c r="O230" s="87"/>
      <c r="P230" s="216">
        <f>O230*H230</f>
        <v>0</v>
      </c>
      <c r="Q230" s="216">
        <v>0.00029999999999999997</v>
      </c>
      <c r="R230" s="216">
        <f>Q230*H230</f>
        <v>0.0010661999999999998</v>
      </c>
      <c r="S230" s="216">
        <v>0</v>
      </c>
      <c r="T230" s="217">
        <f>S230*H230</f>
        <v>0</v>
      </c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R230" s="218" t="s">
        <v>197</v>
      </c>
      <c r="AT230" s="218" t="s">
        <v>547</v>
      </c>
      <c r="AU230" s="218" t="s">
        <v>83</v>
      </c>
      <c r="AY230" s="20" t="s">
        <v>132</v>
      </c>
      <c r="BE230" s="219">
        <f>IF(N230="základní",J230,0)</f>
        <v>0</v>
      </c>
      <c r="BF230" s="219">
        <f>IF(N230="snížená",J230,0)</f>
        <v>0</v>
      </c>
      <c r="BG230" s="219">
        <f>IF(N230="zákl. přenesená",J230,0)</f>
        <v>0</v>
      </c>
      <c r="BH230" s="219">
        <f>IF(N230="sníž. přenesená",J230,0)</f>
        <v>0</v>
      </c>
      <c r="BI230" s="219">
        <f>IF(N230="nulová",J230,0)</f>
        <v>0</v>
      </c>
      <c r="BJ230" s="20" t="s">
        <v>80</v>
      </c>
      <c r="BK230" s="219">
        <f>ROUND(I230*H230,2)</f>
        <v>0</v>
      </c>
      <c r="BL230" s="20" t="s">
        <v>139</v>
      </c>
      <c r="BM230" s="218" t="s">
        <v>1032</v>
      </c>
    </row>
    <row r="231" s="14" customFormat="1">
      <c r="A231" s="14"/>
      <c r="B231" s="236"/>
      <c r="C231" s="237"/>
      <c r="D231" s="227" t="s">
        <v>143</v>
      </c>
      <c r="E231" s="237"/>
      <c r="F231" s="239" t="s">
        <v>1033</v>
      </c>
      <c r="G231" s="237"/>
      <c r="H231" s="240">
        <v>3.5539999999999998</v>
      </c>
      <c r="I231" s="241"/>
      <c r="J231" s="237"/>
      <c r="K231" s="237"/>
      <c r="L231" s="242"/>
      <c r="M231" s="243"/>
      <c r="N231" s="244"/>
      <c r="O231" s="244"/>
      <c r="P231" s="244"/>
      <c r="Q231" s="244"/>
      <c r="R231" s="244"/>
      <c r="S231" s="244"/>
      <c r="T231" s="245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6" t="s">
        <v>143</v>
      </c>
      <c r="AU231" s="246" t="s">
        <v>83</v>
      </c>
      <c r="AV231" s="14" t="s">
        <v>83</v>
      </c>
      <c r="AW231" s="14" t="s">
        <v>4</v>
      </c>
      <c r="AX231" s="14" t="s">
        <v>80</v>
      </c>
      <c r="AY231" s="246" t="s">
        <v>132</v>
      </c>
    </row>
    <row r="232" s="12" customFormat="1" ht="22.8" customHeight="1">
      <c r="A232" s="12"/>
      <c r="B232" s="191"/>
      <c r="C232" s="192"/>
      <c r="D232" s="193" t="s">
        <v>71</v>
      </c>
      <c r="E232" s="205" t="s">
        <v>174</v>
      </c>
      <c r="F232" s="205" t="s">
        <v>175</v>
      </c>
      <c r="G232" s="192"/>
      <c r="H232" s="192"/>
      <c r="I232" s="195"/>
      <c r="J232" s="206">
        <f>BK232</f>
        <v>0</v>
      </c>
      <c r="K232" s="192"/>
      <c r="L232" s="197"/>
      <c r="M232" s="198"/>
      <c r="N232" s="199"/>
      <c r="O232" s="199"/>
      <c r="P232" s="200">
        <f>SUM(P233:P318)</f>
        <v>0</v>
      </c>
      <c r="Q232" s="199"/>
      <c r="R232" s="200">
        <f>SUM(R233:R318)</f>
        <v>52.348309999999991</v>
      </c>
      <c r="S232" s="199"/>
      <c r="T232" s="201">
        <f>SUM(T233:T318)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02" t="s">
        <v>80</v>
      </c>
      <c r="AT232" s="203" t="s">
        <v>71</v>
      </c>
      <c r="AU232" s="203" t="s">
        <v>80</v>
      </c>
      <c r="AY232" s="202" t="s">
        <v>132</v>
      </c>
      <c r="BK232" s="204">
        <f>SUM(BK233:BK318)</f>
        <v>0</v>
      </c>
    </row>
    <row r="233" s="2" customFormat="1" ht="21.75" customHeight="1">
      <c r="A233" s="41"/>
      <c r="B233" s="42"/>
      <c r="C233" s="207" t="s">
        <v>410</v>
      </c>
      <c r="D233" s="207" t="s">
        <v>134</v>
      </c>
      <c r="E233" s="208" t="s">
        <v>1034</v>
      </c>
      <c r="F233" s="209" t="s">
        <v>1035</v>
      </c>
      <c r="G233" s="210" t="s">
        <v>137</v>
      </c>
      <c r="H233" s="211">
        <v>498</v>
      </c>
      <c r="I233" s="212"/>
      <c r="J233" s="213">
        <f>ROUND(I233*H233,2)</f>
        <v>0</v>
      </c>
      <c r="K233" s="209" t="s">
        <v>138</v>
      </c>
      <c r="L233" s="47"/>
      <c r="M233" s="214" t="s">
        <v>19</v>
      </c>
      <c r="N233" s="215" t="s">
        <v>43</v>
      </c>
      <c r="O233" s="87"/>
      <c r="P233" s="216">
        <f>O233*H233</f>
        <v>0</v>
      </c>
      <c r="Q233" s="216">
        <v>0</v>
      </c>
      <c r="R233" s="216">
        <f>Q233*H233</f>
        <v>0</v>
      </c>
      <c r="S233" s="216">
        <v>0</v>
      </c>
      <c r="T233" s="217">
        <f>S233*H233</f>
        <v>0</v>
      </c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R233" s="218" t="s">
        <v>139</v>
      </c>
      <c r="AT233" s="218" t="s">
        <v>134</v>
      </c>
      <c r="AU233" s="218" t="s">
        <v>83</v>
      </c>
      <c r="AY233" s="20" t="s">
        <v>132</v>
      </c>
      <c r="BE233" s="219">
        <f>IF(N233="základní",J233,0)</f>
        <v>0</v>
      </c>
      <c r="BF233" s="219">
        <f>IF(N233="snížená",J233,0)</f>
        <v>0</v>
      </c>
      <c r="BG233" s="219">
        <f>IF(N233="zákl. přenesená",J233,0)</f>
        <v>0</v>
      </c>
      <c r="BH233" s="219">
        <f>IF(N233="sníž. přenesená",J233,0)</f>
        <v>0</v>
      </c>
      <c r="BI233" s="219">
        <f>IF(N233="nulová",J233,0)</f>
        <v>0</v>
      </c>
      <c r="BJ233" s="20" t="s">
        <v>80</v>
      </c>
      <c r="BK233" s="219">
        <f>ROUND(I233*H233,2)</f>
        <v>0</v>
      </c>
      <c r="BL233" s="20" t="s">
        <v>139</v>
      </c>
      <c r="BM233" s="218" t="s">
        <v>1036</v>
      </c>
    </row>
    <row r="234" s="2" customFormat="1">
      <c r="A234" s="41"/>
      <c r="B234" s="42"/>
      <c r="C234" s="43"/>
      <c r="D234" s="220" t="s">
        <v>141</v>
      </c>
      <c r="E234" s="43"/>
      <c r="F234" s="221" t="s">
        <v>1037</v>
      </c>
      <c r="G234" s="43"/>
      <c r="H234" s="43"/>
      <c r="I234" s="222"/>
      <c r="J234" s="43"/>
      <c r="K234" s="43"/>
      <c r="L234" s="47"/>
      <c r="M234" s="223"/>
      <c r="N234" s="224"/>
      <c r="O234" s="87"/>
      <c r="P234" s="87"/>
      <c r="Q234" s="87"/>
      <c r="R234" s="87"/>
      <c r="S234" s="87"/>
      <c r="T234" s="88"/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T234" s="20" t="s">
        <v>141</v>
      </c>
      <c r="AU234" s="20" t="s">
        <v>83</v>
      </c>
    </row>
    <row r="235" s="13" customFormat="1">
      <c r="A235" s="13"/>
      <c r="B235" s="225"/>
      <c r="C235" s="226"/>
      <c r="D235" s="227" t="s">
        <v>143</v>
      </c>
      <c r="E235" s="228" t="s">
        <v>19</v>
      </c>
      <c r="F235" s="229" t="s">
        <v>155</v>
      </c>
      <c r="G235" s="226"/>
      <c r="H235" s="228" t="s">
        <v>19</v>
      </c>
      <c r="I235" s="230"/>
      <c r="J235" s="226"/>
      <c r="K235" s="226"/>
      <c r="L235" s="231"/>
      <c r="M235" s="232"/>
      <c r="N235" s="233"/>
      <c r="O235" s="233"/>
      <c r="P235" s="233"/>
      <c r="Q235" s="233"/>
      <c r="R235" s="233"/>
      <c r="S235" s="233"/>
      <c r="T235" s="234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5" t="s">
        <v>143</v>
      </c>
      <c r="AU235" s="235" t="s">
        <v>83</v>
      </c>
      <c r="AV235" s="13" t="s">
        <v>80</v>
      </c>
      <c r="AW235" s="13" t="s">
        <v>33</v>
      </c>
      <c r="AX235" s="13" t="s">
        <v>72</v>
      </c>
      <c r="AY235" s="235" t="s">
        <v>132</v>
      </c>
    </row>
    <row r="236" s="14" customFormat="1">
      <c r="A236" s="14"/>
      <c r="B236" s="236"/>
      <c r="C236" s="237"/>
      <c r="D236" s="227" t="s">
        <v>143</v>
      </c>
      <c r="E236" s="238" t="s">
        <v>19</v>
      </c>
      <c r="F236" s="239" t="s">
        <v>1038</v>
      </c>
      <c r="G236" s="237"/>
      <c r="H236" s="240">
        <v>150</v>
      </c>
      <c r="I236" s="241"/>
      <c r="J236" s="237"/>
      <c r="K236" s="237"/>
      <c r="L236" s="242"/>
      <c r="M236" s="243"/>
      <c r="N236" s="244"/>
      <c r="O236" s="244"/>
      <c r="P236" s="244"/>
      <c r="Q236" s="244"/>
      <c r="R236" s="244"/>
      <c r="S236" s="244"/>
      <c r="T236" s="245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6" t="s">
        <v>143</v>
      </c>
      <c r="AU236" s="246" t="s">
        <v>83</v>
      </c>
      <c r="AV236" s="14" t="s">
        <v>83</v>
      </c>
      <c r="AW236" s="14" t="s">
        <v>33</v>
      </c>
      <c r="AX236" s="14" t="s">
        <v>72</v>
      </c>
      <c r="AY236" s="246" t="s">
        <v>132</v>
      </c>
    </row>
    <row r="237" s="14" customFormat="1">
      <c r="A237" s="14"/>
      <c r="B237" s="236"/>
      <c r="C237" s="237"/>
      <c r="D237" s="227" t="s">
        <v>143</v>
      </c>
      <c r="E237" s="238" t="s">
        <v>19</v>
      </c>
      <c r="F237" s="239" t="s">
        <v>1039</v>
      </c>
      <c r="G237" s="237"/>
      <c r="H237" s="240">
        <v>140</v>
      </c>
      <c r="I237" s="241"/>
      <c r="J237" s="237"/>
      <c r="K237" s="237"/>
      <c r="L237" s="242"/>
      <c r="M237" s="243"/>
      <c r="N237" s="244"/>
      <c r="O237" s="244"/>
      <c r="P237" s="244"/>
      <c r="Q237" s="244"/>
      <c r="R237" s="244"/>
      <c r="S237" s="244"/>
      <c r="T237" s="245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6" t="s">
        <v>143</v>
      </c>
      <c r="AU237" s="246" t="s">
        <v>83</v>
      </c>
      <c r="AV237" s="14" t="s">
        <v>83</v>
      </c>
      <c r="AW237" s="14" t="s">
        <v>33</v>
      </c>
      <c r="AX237" s="14" t="s">
        <v>72</v>
      </c>
      <c r="AY237" s="246" t="s">
        <v>132</v>
      </c>
    </row>
    <row r="238" s="14" customFormat="1">
      <c r="A238" s="14"/>
      <c r="B238" s="236"/>
      <c r="C238" s="237"/>
      <c r="D238" s="227" t="s">
        <v>143</v>
      </c>
      <c r="E238" s="238" t="s">
        <v>19</v>
      </c>
      <c r="F238" s="239" t="s">
        <v>1040</v>
      </c>
      <c r="G238" s="237"/>
      <c r="H238" s="240">
        <v>70</v>
      </c>
      <c r="I238" s="241"/>
      <c r="J238" s="237"/>
      <c r="K238" s="237"/>
      <c r="L238" s="242"/>
      <c r="M238" s="243"/>
      <c r="N238" s="244"/>
      <c r="O238" s="244"/>
      <c r="P238" s="244"/>
      <c r="Q238" s="244"/>
      <c r="R238" s="244"/>
      <c r="S238" s="244"/>
      <c r="T238" s="245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6" t="s">
        <v>143</v>
      </c>
      <c r="AU238" s="246" t="s">
        <v>83</v>
      </c>
      <c r="AV238" s="14" t="s">
        <v>83</v>
      </c>
      <c r="AW238" s="14" t="s">
        <v>33</v>
      </c>
      <c r="AX238" s="14" t="s">
        <v>72</v>
      </c>
      <c r="AY238" s="246" t="s">
        <v>132</v>
      </c>
    </row>
    <row r="239" s="14" customFormat="1">
      <c r="A239" s="14"/>
      <c r="B239" s="236"/>
      <c r="C239" s="237"/>
      <c r="D239" s="227" t="s">
        <v>143</v>
      </c>
      <c r="E239" s="238" t="s">
        <v>19</v>
      </c>
      <c r="F239" s="239" t="s">
        <v>988</v>
      </c>
      <c r="G239" s="237"/>
      <c r="H239" s="240">
        <v>125</v>
      </c>
      <c r="I239" s="241"/>
      <c r="J239" s="237"/>
      <c r="K239" s="237"/>
      <c r="L239" s="242"/>
      <c r="M239" s="243"/>
      <c r="N239" s="244"/>
      <c r="O239" s="244"/>
      <c r="P239" s="244"/>
      <c r="Q239" s="244"/>
      <c r="R239" s="244"/>
      <c r="S239" s="244"/>
      <c r="T239" s="245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6" t="s">
        <v>143</v>
      </c>
      <c r="AU239" s="246" t="s">
        <v>83</v>
      </c>
      <c r="AV239" s="14" t="s">
        <v>83</v>
      </c>
      <c r="AW239" s="14" t="s">
        <v>33</v>
      </c>
      <c r="AX239" s="14" t="s">
        <v>72</v>
      </c>
      <c r="AY239" s="246" t="s">
        <v>132</v>
      </c>
    </row>
    <row r="240" s="14" customFormat="1">
      <c r="A240" s="14"/>
      <c r="B240" s="236"/>
      <c r="C240" s="237"/>
      <c r="D240" s="227" t="s">
        <v>143</v>
      </c>
      <c r="E240" s="238" t="s">
        <v>19</v>
      </c>
      <c r="F240" s="239" t="s">
        <v>1041</v>
      </c>
      <c r="G240" s="237"/>
      <c r="H240" s="240">
        <v>6</v>
      </c>
      <c r="I240" s="241"/>
      <c r="J240" s="237"/>
      <c r="K240" s="237"/>
      <c r="L240" s="242"/>
      <c r="M240" s="243"/>
      <c r="N240" s="244"/>
      <c r="O240" s="244"/>
      <c r="P240" s="244"/>
      <c r="Q240" s="244"/>
      <c r="R240" s="244"/>
      <c r="S240" s="244"/>
      <c r="T240" s="245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6" t="s">
        <v>143</v>
      </c>
      <c r="AU240" s="246" t="s">
        <v>83</v>
      </c>
      <c r="AV240" s="14" t="s">
        <v>83</v>
      </c>
      <c r="AW240" s="14" t="s">
        <v>33</v>
      </c>
      <c r="AX240" s="14" t="s">
        <v>72</v>
      </c>
      <c r="AY240" s="246" t="s">
        <v>132</v>
      </c>
    </row>
    <row r="241" s="14" customFormat="1">
      <c r="A241" s="14"/>
      <c r="B241" s="236"/>
      <c r="C241" s="237"/>
      <c r="D241" s="227" t="s">
        <v>143</v>
      </c>
      <c r="E241" s="238" t="s">
        <v>19</v>
      </c>
      <c r="F241" s="239" t="s">
        <v>1042</v>
      </c>
      <c r="G241" s="237"/>
      <c r="H241" s="240">
        <v>7</v>
      </c>
      <c r="I241" s="241"/>
      <c r="J241" s="237"/>
      <c r="K241" s="237"/>
      <c r="L241" s="242"/>
      <c r="M241" s="243"/>
      <c r="N241" s="244"/>
      <c r="O241" s="244"/>
      <c r="P241" s="244"/>
      <c r="Q241" s="244"/>
      <c r="R241" s="244"/>
      <c r="S241" s="244"/>
      <c r="T241" s="245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6" t="s">
        <v>143</v>
      </c>
      <c r="AU241" s="246" t="s">
        <v>83</v>
      </c>
      <c r="AV241" s="14" t="s">
        <v>83</v>
      </c>
      <c r="AW241" s="14" t="s">
        <v>33</v>
      </c>
      <c r="AX241" s="14" t="s">
        <v>72</v>
      </c>
      <c r="AY241" s="246" t="s">
        <v>132</v>
      </c>
    </row>
    <row r="242" s="15" customFormat="1">
      <c r="A242" s="15"/>
      <c r="B242" s="247"/>
      <c r="C242" s="248"/>
      <c r="D242" s="227" t="s">
        <v>143</v>
      </c>
      <c r="E242" s="249" t="s">
        <v>19</v>
      </c>
      <c r="F242" s="250" t="s">
        <v>148</v>
      </c>
      <c r="G242" s="248"/>
      <c r="H242" s="251">
        <v>498</v>
      </c>
      <c r="I242" s="252"/>
      <c r="J242" s="248"/>
      <c r="K242" s="248"/>
      <c r="L242" s="253"/>
      <c r="M242" s="254"/>
      <c r="N242" s="255"/>
      <c r="O242" s="255"/>
      <c r="P242" s="255"/>
      <c r="Q242" s="255"/>
      <c r="R242" s="255"/>
      <c r="S242" s="255"/>
      <c r="T242" s="256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57" t="s">
        <v>143</v>
      </c>
      <c r="AU242" s="257" t="s">
        <v>83</v>
      </c>
      <c r="AV242" s="15" t="s">
        <v>139</v>
      </c>
      <c r="AW242" s="15" t="s">
        <v>33</v>
      </c>
      <c r="AX242" s="15" t="s">
        <v>80</v>
      </c>
      <c r="AY242" s="257" t="s">
        <v>132</v>
      </c>
    </row>
    <row r="243" s="2" customFormat="1" ht="21.75" customHeight="1">
      <c r="A243" s="41"/>
      <c r="B243" s="42"/>
      <c r="C243" s="207" t="s">
        <v>416</v>
      </c>
      <c r="D243" s="207" t="s">
        <v>134</v>
      </c>
      <c r="E243" s="208" t="s">
        <v>607</v>
      </c>
      <c r="F243" s="209" t="s">
        <v>608</v>
      </c>
      <c r="G243" s="210" t="s">
        <v>137</v>
      </c>
      <c r="H243" s="211">
        <v>310</v>
      </c>
      <c r="I243" s="212"/>
      <c r="J243" s="213">
        <f>ROUND(I243*H243,2)</f>
        <v>0</v>
      </c>
      <c r="K243" s="209" t="s">
        <v>138</v>
      </c>
      <c r="L243" s="47"/>
      <c r="M243" s="214" t="s">
        <v>19</v>
      </c>
      <c r="N243" s="215" t="s">
        <v>43</v>
      </c>
      <c r="O243" s="87"/>
      <c r="P243" s="216">
        <f>O243*H243</f>
        <v>0</v>
      </c>
      <c r="Q243" s="216">
        <v>0</v>
      </c>
      <c r="R243" s="216">
        <f>Q243*H243</f>
        <v>0</v>
      </c>
      <c r="S243" s="216">
        <v>0</v>
      </c>
      <c r="T243" s="217">
        <f>S243*H243</f>
        <v>0</v>
      </c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R243" s="218" t="s">
        <v>139</v>
      </c>
      <c r="AT243" s="218" t="s">
        <v>134</v>
      </c>
      <c r="AU243" s="218" t="s">
        <v>83</v>
      </c>
      <c r="AY243" s="20" t="s">
        <v>132</v>
      </c>
      <c r="BE243" s="219">
        <f>IF(N243="základní",J243,0)</f>
        <v>0</v>
      </c>
      <c r="BF243" s="219">
        <f>IF(N243="snížená",J243,0)</f>
        <v>0</v>
      </c>
      <c r="BG243" s="219">
        <f>IF(N243="zákl. přenesená",J243,0)</f>
        <v>0</v>
      </c>
      <c r="BH243" s="219">
        <f>IF(N243="sníž. přenesená",J243,0)</f>
        <v>0</v>
      </c>
      <c r="BI243" s="219">
        <f>IF(N243="nulová",J243,0)</f>
        <v>0</v>
      </c>
      <c r="BJ243" s="20" t="s">
        <v>80</v>
      </c>
      <c r="BK243" s="219">
        <f>ROUND(I243*H243,2)</f>
        <v>0</v>
      </c>
      <c r="BL243" s="20" t="s">
        <v>139</v>
      </c>
      <c r="BM243" s="218" t="s">
        <v>609</v>
      </c>
    </row>
    <row r="244" s="2" customFormat="1">
      <c r="A244" s="41"/>
      <c r="B244" s="42"/>
      <c r="C244" s="43"/>
      <c r="D244" s="220" t="s">
        <v>141</v>
      </c>
      <c r="E244" s="43"/>
      <c r="F244" s="221" t="s">
        <v>610</v>
      </c>
      <c r="G244" s="43"/>
      <c r="H244" s="43"/>
      <c r="I244" s="222"/>
      <c r="J244" s="43"/>
      <c r="K244" s="43"/>
      <c r="L244" s="47"/>
      <c r="M244" s="223"/>
      <c r="N244" s="224"/>
      <c r="O244" s="87"/>
      <c r="P244" s="87"/>
      <c r="Q244" s="87"/>
      <c r="R244" s="87"/>
      <c r="S244" s="87"/>
      <c r="T244" s="88"/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T244" s="20" t="s">
        <v>141</v>
      </c>
      <c r="AU244" s="20" t="s">
        <v>83</v>
      </c>
    </row>
    <row r="245" s="13" customFormat="1">
      <c r="A245" s="13"/>
      <c r="B245" s="225"/>
      <c r="C245" s="226"/>
      <c r="D245" s="227" t="s">
        <v>143</v>
      </c>
      <c r="E245" s="228" t="s">
        <v>19</v>
      </c>
      <c r="F245" s="229" t="s">
        <v>155</v>
      </c>
      <c r="G245" s="226"/>
      <c r="H245" s="228" t="s">
        <v>19</v>
      </c>
      <c r="I245" s="230"/>
      <c r="J245" s="226"/>
      <c r="K245" s="226"/>
      <c r="L245" s="231"/>
      <c r="M245" s="232"/>
      <c r="N245" s="233"/>
      <c r="O245" s="233"/>
      <c r="P245" s="233"/>
      <c r="Q245" s="233"/>
      <c r="R245" s="233"/>
      <c r="S245" s="233"/>
      <c r="T245" s="234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5" t="s">
        <v>143</v>
      </c>
      <c r="AU245" s="235" t="s">
        <v>83</v>
      </c>
      <c r="AV245" s="13" t="s">
        <v>80</v>
      </c>
      <c r="AW245" s="13" t="s">
        <v>33</v>
      </c>
      <c r="AX245" s="13" t="s">
        <v>72</v>
      </c>
      <c r="AY245" s="235" t="s">
        <v>132</v>
      </c>
    </row>
    <row r="246" s="14" customFormat="1">
      <c r="A246" s="14"/>
      <c r="B246" s="236"/>
      <c r="C246" s="237"/>
      <c r="D246" s="227" t="s">
        <v>143</v>
      </c>
      <c r="E246" s="238" t="s">
        <v>19</v>
      </c>
      <c r="F246" s="239" t="s">
        <v>1043</v>
      </c>
      <c r="G246" s="237"/>
      <c r="H246" s="240">
        <v>310</v>
      </c>
      <c r="I246" s="241"/>
      <c r="J246" s="237"/>
      <c r="K246" s="237"/>
      <c r="L246" s="242"/>
      <c r="M246" s="243"/>
      <c r="N246" s="244"/>
      <c r="O246" s="244"/>
      <c r="P246" s="244"/>
      <c r="Q246" s="244"/>
      <c r="R246" s="244"/>
      <c r="S246" s="244"/>
      <c r="T246" s="245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6" t="s">
        <v>143</v>
      </c>
      <c r="AU246" s="246" t="s">
        <v>83</v>
      </c>
      <c r="AV246" s="14" t="s">
        <v>83</v>
      </c>
      <c r="AW246" s="14" t="s">
        <v>33</v>
      </c>
      <c r="AX246" s="14" t="s">
        <v>80</v>
      </c>
      <c r="AY246" s="246" t="s">
        <v>132</v>
      </c>
    </row>
    <row r="247" s="2" customFormat="1" ht="21.75" customHeight="1">
      <c r="A247" s="41"/>
      <c r="B247" s="42"/>
      <c r="C247" s="207" t="s">
        <v>422</v>
      </c>
      <c r="D247" s="207" t="s">
        <v>134</v>
      </c>
      <c r="E247" s="208" t="s">
        <v>1044</v>
      </c>
      <c r="F247" s="209" t="s">
        <v>1045</v>
      </c>
      <c r="G247" s="210" t="s">
        <v>137</v>
      </c>
      <c r="H247" s="211">
        <v>37</v>
      </c>
      <c r="I247" s="212"/>
      <c r="J247" s="213">
        <f>ROUND(I247*H247,2)</f>
        <v>0</v>
      </c>
      <c r="K247" s="209" t="s">
        <v>138</v>
      </c>
      <c r="L247" s="47"/>
      <c r="M247" s="214" t="s">
        <v>19</v>
      </c>
      <c r="N247" s="215" t="s">
        <v>43</v>
      </c>
      <c r="O247" s="87"/>
      <c r="P247" s="216">
        <f>O247*H247</f>
        <v>0</v>
      </c>
      <c r="Q247" s="216">
        <v>0</v>
      </c>
      <c r="R247" s="216">
        <f>Q247*H247</f>
        <v>0</v>
      </c>
      <c r="S247" s="216">
        <v>0</v>
      </c>
      <c r="T247" s="217">
        <f>S247*H247</f>
        <v>0</v>
      </c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R247" s="218" t="s">
        <v>139</v>
      </c>
      <c r="AT247" s="218" t="s">
        <v>134</v>
      </c>
      <c r="AU247" s="218" t="s">
        <v>83</v>
      </c>
      <c r="AY247" s="20" t="s">
        <v>132</v>
      </c>
      <c r="BE247" s="219">
        <f>IF(N247="základní",J247,0)</f>
        <v>0</v>
      </c>
      <c r="BF247" s="219">
        <f>IF(N247="snížená",J247,0)</f>
        <v>0</v>
      </c>
      <c r="BG247" s="219">
        <f>IF(N247="zákl. přenesená",J247,0)</f>
        <v>0</v>
      </c>
      <c r="BH247" s="219">
        <f>IF(N247="sníž. přenesená",J247,0)</f>
        <v>0</v>
      </c>
      <c r="BI247" s="219">
        <f>IF(N247="nulová",J247,0)</f>
        <v>0</v>
      </c>
      <c r="BJ247" s="20" t="s">
        <v>80</v>
      </c>
      <c r="BK247" s="219">
        <f>ROUND(I247*H247,2)</f>
        <v>0</v>
      </c>
      <c r="BL247" s="20" t="s">
        <v>139</v>
      </c>
      <c r="BM247" s="218" t="s">
        <v>1046</v>
      </c>
    </row>
    <row r="248" s="2" customFormat="1">
      <c r="A248" s="41"/>
      <c r="B248" s="42"/>
      <c r="C248" s="43"/>
      <c r="D248" s="220" t="s">
        <v>141</v>
      </c>
      <c r="E248" s="43"/>
      <c r="F248" s="221" t="s">
        <v>1047</v>
      </c>
      <c r="G248" s="43"/>
      <c r="H248" s="43"/>
      <c r="I248" s="222"/>
      <c r="J248" s="43"/>
      <c r="K248" s="43"/>
      <c r="L248" s="47"/>
      <c r="M248" s="223"/>
      <c r="N248" s="224"/>
      <c r="O248" s="87"/>
      <c r="P248" s="87"/>
      <c r="Q248" s="87"/>
      <c r="R248" s="87"/>
      <c r="S248" s="87"/>
      <c r="T248" s="88"/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T248" s="20" t="s">
        <v>141</v>
      </c>
      <c r="AU248" s="20" t="s">
        <v>83</v>
      </c>
    </row>
    <row r="249" s="14" customFormat="1">
      <c r="A249" s="14"/>
      <c r="B249" s="236"/>
      <c r="C249" s="237"/>
      <c r="D249" s="227" t="s">
        <v>143</v>
      </c>
      <c r="E249" s="238" t="s">
        <v>19</v>
      </c>
      <c r="F249" s="239" t="s">
        <v>989</v>
      </c>
      <c r="G249" s="237"/>
      <c r="H249" s="240">
        <v>25</v>
      </c>
      <c r="I249" s="241"/>
      <c r="J249" s="237"/>
      <c r="K249" s="237"/>
      <c r="L249" s="242"/>
      <c r="M249" s="243"/>
      <c r="N249" s="244"/>
      <c r="O249" s="244"/>
      <c r="P249" s="244"/>
      <c r="Q249" s="244"/>
      <c r="R249" s="244"/>
      <c r="S249" s="244"/>
      <c r="T249" s="245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6" t="s">
        <v>143</v>
      </c>
      <c r="AU249" s="246" t="s">
        <v>83</v>
      </c>
      <c r="AV249" s="14" t="s">
        <v>83</v>
      </c>
      <c r="AW249" s="14" t="s">
        <v>33</v>
      </c>
      <c r="AX249" s="14" t="s">
        <v>72</v>
      </c>
      <c r="AY249" s="246" t="s">
        <v>132</v>
      </c>
    </row>
    <row r="250" s="14" customFormat="1">
      <c r="A250" s="14"/>
      <c r="B250" s="236"/>
      <c r="C250" s="237"/>
      <c r="D250" s="227" t="s">
        <v>143</v>
      </c>
      <c r="E250" s="238" t="s">
        <v>19</v>
      </c>
      <c r="F250" s="239" t="s">
        <v>1048</v>
      </c>
      <c r="G250" s="237"/>
      <c r="H250" s="240">
        <v>12</v>
      </c>
      <c r="I250" s="241"/>
      <c r="J250" s="237"/>
      <c r="K250" s="237"/>
      <c r="L250" s="242"/>
      <c r="M250" s="243"/>
      <c r="N250" s="244"/>
      <c r="O250" s="244"/>
      <c r="P250" s="244"/>
      <c r="Q250" s="244"/>
      <c r="R250" s="244"/>
      <c r="S250" s="244"/>
      <c r="T250" s="245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6" t="s">
        <v>143</v>
      </c>
      <c r="AU250" s="246" t="s">
        <v>83</v>
      </c>
      <c r="AV250" s="14" t="s">
        <v>83</v>
      </c>
      <c r="AW250" s="14" t="s">
        <v>33</v>
      </c>
      <c r="AX250" s="14" t="s">
        <v>72</v>
      </c>
      <c r="AY250" s="246" t="s">
        <v>132</v>
      </c>
    </row>
    <row r="251" s="15" customFormat="1">
      <c r="A251" s="15"/>
      <c r="B251" s="247"/>
      <c r="C251" s="248"/>
      <c r="D251" s="227" t="s">
        <v>143</v>
      </c>
      <c r="E251" s="249" t="s">
        <v>19</v>
      </c>
      <c r="F251" s="250" t="s">
        <v>148</v>
      </c>
      <c r="G251" s="248"/>
      <c r="H251" s="251">
        <v>37</v>
      </c>
      <c r="I251" s="252"/>
      <c r="J251" s="248"/>
      <c r="K251" s="248"/>
      <c r="L251" s="253"/>
      <c r="M251" s="254"/>
      <c r="N251" s="255"/>
      <c r="O251" s="255"/>
      <c r="P251" s="255"/>
      <c r="Q251" s="255"/>
      <c r="R251" s="255"/>
      <c r="S251" s="255"/>
      <c r="T251" s="256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57" t="s">
        <v>143</v>
      </c>
      <c r="AU251" s="257" t="s">
        <v>83</v>
      </c>
      <c r="AV251" s="15" t="s">
        <v>139</v>
      </c>
      <c r="AW251" s="15" t="s">
        <v>33</v>
      </c>
      <c r="AX251" s="15" t="s">
        <v>80</v>
      </c>
      <c r="AY251" s="257" t="s">
        <v>132</v>
      </c>
    </row>
    <row r="252" s="2" customFormat="1" ht="24.15" customHeight="1">
      <c r="A252" s="41"/>
      <c r="B252" s="42"/>
      <c r="C252" s="207" t="s">
        <v>429</v>
      </c>
      <c r="D252" s="207" t="s">
        <v>134</v>
      </c>
      <c r="E252" s="208" t="s">
        <v>614</v>
      </c>
      <c r="F252" s="209" t="s">
        <v>615</v>
      </c>
      <c r="G252" s="210" t="s">
        <v>137</v>
      </c>
      <c r="H252" s="211">
        <v>255</v>
      </c>
      <c r="I252" s="212"/>
      <c r="J252" s="213">
        <f>ROUND(I252*H252,2)</f>
        <v>0</v>
      </c>
      <c r="K252" s="209" t="s">
        <v>138</v>
      </c>
      <c r="L252" s="47"/>
      <c r="M252" s="214" t="s">
        <v>19</v>
      </c>
      <c r="N252" s="215" t="s">
        <v>43</v>
      </c>
      <c r="O252" s="87"/>
      <c r="P252" s="216">
        <f>O252*H252</f>
        <v>0</v>
      </c>
      <c r="Q252" s="216">
        <v>0</v>
      </c>
      <c r="R252" s="216">
        <f>Q252*H252</f>
        <v>0</v>
      </c>
      <c r="S252" s="216">
        <v>0</v>
      </c>
      <c r="T252" s="217">
        <f>S252*H252</f>
        <v>0</v>
      </c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R252" s="218" t="s">
        <v>139</v>
      </c>
      <c r="AT252" s="218" t="s">
        <v>134</v>
      </c>
      <c r="AU252" s="218" t="s">
        <v>83</v>
      </c>
      <c r="AY252" s="20" t="s">
        <v>132</v>
      </c>
      <c r="BE252" s="219">
        <f>IF(N252="základní",J252,0)</f>
        <v>0</v>
      </c>
      <c r="BF252" s="219">
        <f>IF(N252="snížená",J252,0)</f>
        <v>0</v>
      </c>
      <c r="BG252" s="219">
        <f>IF(N252="zákl. přenesená",J252,0)</f>
        <v>0</v>
      </c>
      <c r="BH252" s="219">
        <f>IF(N252="sníž. přenesená",J252,0)</f>
        <v>0</v>
      </c>
      <c r="BI252" s="219">
        <f>IF(N252="nulová",J252,0)</f>
        <v>0</v>
      </c>
      <c r="BJ252" s="20" t="s">
        <v>80</v>
      </c>
      <c r="BK252" s="219">
        <f>ROUND(I252*H252,2)</f>
        <v>0</v>
      </c>
      <c r="BL252" s="20" t="s">
        <v>139</v>
      </c>
      <c r="BM252" s="218" t="s">
        <v>616</v>
      </c>
    </row>
    <row r="253" s="2" customFormat="1">
      <c r="A253" s="41"/>
      <c r="B253" s="42"/>
      <c r="C253" s="43"/>
      <c r="D253" s="220" t="s">
        <v>141</v>
      </c>
      <c r="E253" s="43"/>
      <c r="F253" s="221" t="s">
        <v>617</v>
      </c>
      <c r="G253" s="43"/>
      <c r="H253" s="43"/>
      <c r="I253" s="222"/>
      <c r="J253" s="43"/>
      <c r="K253" s="43"/>
      <c r="L253" s="47"/>
      <c r="M253" s="223"/>
      <c r="N253" s="224"/>
      <c r="O253" s="87"/>
      <c r="P253" s="87"/>
      <c r="Q253" s="87"/>
      <c r="R253" s="87"/>
      <c r="S253" s="87"/>
      <c r="T253" s="88"/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T253" s="20" t="s">
        <v>141</v>
      </c>
      <c r="AU253" s="20" t="s">
        <v>83</v>
      </c>
    </row>
    <row r="254" s="13" customFormat="1">
      <c r="A254" s="13"/>
      <c r="B254" s="225"/>
      <c r="C254" s="226"/>
      <c r="D254" s="227" t="s">
        <v>143</v>
      </c>
      <c r="E254" s="228" t="s">
        <v>19</v>
      </c>
      <c r="F254" s="229" t="s">
        <v>155</v>
      </c>
      <c r="G254" s="226"/>
      <c r="H254" s="228" t="s">
        <v>19</v>
      </c>
      <c r="I254" s="230"/>
      <c r="J254" s="226"/>
      <c r="K254" s="226"/>
      <c r="L254" s="231"/>
      <c r="M254" s="232"/>
      <c r="N254" s="233"/>
      <c r="O254" s="233"/>
      <c r="P254" s="233"/>
      <c r="Q254" s="233"/>
      <c r="R254" s="233"/>
      <c r="S254" s="233"/>
      <c r="T254" s="234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5" t="s">
        <v>143</v>
      </c>
      <c r="AU254" s="235" t="s">
        <v>83</v>
      </c>
      <c r="AV254" s="13" t="s">
        <v>80</v>
      </c>
      <c r="AW254" s="13" t="s">
        <v>33</v>
      </c>
      <c r="AX254" s="13" t="s">
        <v>72</v>
      </c>
      <c r="AY254" s="235" t="s">
        <v>132</v>
      </c>
    </row>
    <row r="255" s="14" customFormat="1">
      <c r="A255" s="14"/>
      <c r="B255" s="236"/>
      <c r="C255" s="237"/>
      <c r="D255" s="227" t="s">
        <v>143</v>
      </c>
      <c r="E255" s="238" t="s">
        <v>19</v>
      </c>
      <c r="F255" s="239" t="s">
        <v>984</v>
      </c>
      <c r="G255" s="237"/>
      <c r="H255" s="240">
        <v>75</v>
      </c>
      <c r="I255" s="241"/>
      <c r="J255" s="237"/>
      <c r="K255" s="237"/>
      <c r="L255" s="242"/>
      <c r="M255" s="243"/>
      <c r="N255" s="244"/>
      <c r="O255" s="244"/>
      <c r="P255" s="244"/>
      <c r="Q255" s="244"/>
      <c r="R255" s="244"/>
      <c r="S255" s="244"/>
      <c r="T255" s="245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6" t="s">
        <v>143</v>
      </c>
      <c r="AU255" s="246" t="s">
        <v>83</v>
      </c>
      <c r="AV255" s="14" t="s">
        <v>83</v>
      </c>
      <c r="AW255" s="14" t="s">
        <v>33</v>
      </c>
      <c r="AX255" s="14" t="s">
        <v>72</v>
      </c>
      <c r="AY255" s="246" t="s">
        <v>132</v>
      </c>
    </row>
    <row r="256" s="14" customFormat="1">
      <c r="A256" s="14"/>
      <c r="B256" s="236"/>
      <c r="C256" s="237"/>
      <c r="D256" s="227" t="s">
        <v>143</v>
      </c>
      <c r="E256" s="238" t="s">
        <v>19</v>
      </c>
      <c r="F256" s="239" t="s">
        <v>1049</v>
      </c>
      <c r="G256" s="237"/>
      <c r="H256" s="240">
        <v>145</v>
      </c>
      <c r="I256" s="241"/>
      <c r="J256" s="237"/>
      <c r="K256" s="237"/>
      <c r="L256" s="242"/>
      <c r="M256" s="243"/>
      <c r="N256" s="244"/>
      <c r="O256" s="244"/>
      <c r="P256" s="244"/>
      <c r="Q256" s="244"/>
      <c r="R256" s="244"/>
      <c r="S256" s="244"/>
      <c r="T256" s="245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6" t="s">
        <v>143</v>
      </c>
      <c r="AU256" s="246" t="s">
        <v>83</v>
      </c>
      <c r="AV256" s="14" t="s">
        <v>83</v>
      </c>
      <c r="AW256" s="14" t="s">
        <v>33</v>
      </c>
      <c r="AX256" s="14" t="s">
        <v>72</v>
      </c>
      <c r="AY256" s="246" t="s">
        <v>132</v>
      </c>
    </row>
    <row r="257" s="14" customFormat="1">
      <c r="A257" s="14"/>
      <c r="B257" s="236"/>
      <c r="C257" s="237"/>
      <c r="D257" s="227" t="s">
        <v>143</v>
      </c>
      <c r="E257" s="238" t="s">
        <v>19</v>
      </c>
      <c r="F257" s="239" t="s">
        <v>987</v>
      </c>
      <c r="G257" s="237"/>
      <c r="H257" s="240">
        <v>35</v>
      </c>
      <c r="I257" s="241"/>
      <c r="J257" s="237"/>
      <c r="K257" s="237"/>
      <c r="L257" s="242"/>
      <c r="M257" s="243"/>
      <c r="N257" s="244"/>
      <c r="O257" s="244"/>
      <c r="P257" s="244"/>
      <c r="Q257" s="244"/>
      <c r="R257" s="244"/>
      <c r="S257" s="244"/>
      <c r="T257" s="245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6" t="s">
        <v>143</v>
      </c>
      <c r="AU257" s="246" t="s">
        <v>83</v>
      </c>
      <c r="AV257" s="14" t="s">
        <v>83</v>
      </c>
      <c r="AW257" s="14" t="s">
        <v>33</v>
      </c>
      <c r="AX257" s="14" t="s">
        <v>72</v>
      </c>
      <c r="AY257" s="246" t="s">
        <v>132</v>
      </c>
    </row>
    <row r="258" s="15" customFormat="1">
      <c r="A258" s="15"/>
      <c r="B258" s="247"/>
      <c r="C258" s="248"/>
      <c r="D258" s="227" t="s">
        <v>143</v>
      </c>
      <c r="E258" s="249" t="s">
        <v>19</v>
      </c>
      <c r="F258" s="250" t="s">
        <v>148</v>
      </c>
      <c r="G258" s="248"/>
      <c r="H258" s="251">
        <v>255</v>
      </c>
      <c r="I258" s="252"/>
      <c r="J258" s="248"/>
      <c r="K258" s="248"/>
      <c r="L258" s="253"/>
      <c r="M258" s="254"/>
      <c r="N258" s="255"/>
      <c r="O258" s="255"/>
      <c r="P258" s="255"/>
      <c r="Q258" s="255"/>
      <c r="R258" s="255"/>
      <c r="S258" s="255"/>
      <c r="T258" s="256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57" t="s">
        <v>143</v>
      </c>
      <c r="AU258" s="257" t="s">
        <v>83</v>
      </c>
      <c r="AV258" s="15" t="s">
        <v>139</v>
      </c>
      <c r="AW258" s="15" t="s">
        <v>33</v>
      </c>
      <c r="AX258" s="15" t="s">
        <v>80</v>
      </c>
      <c r="AY258" s="257" t="s">
        <v>132</v>
      </c>
    </row>
    <row r="259" s="2" customFormat="1" ht="16.5" customHeight="1">
      <c r="A259" s="41"/>
      <c r="B259" s="42"/>
      <c r="C259" s="207" t="s">
        <v>640</v>
      </c>
      <c r="D259" s="207" t="s">
        <v>134</v>
      </c>
      <c r="E259" s="208" t="s">
        <v>221</v>
      </c>
      <c r="F259" s="209" t="s">
        <v>222</v>
      </c>
      <c r="G259" s="210" t="s">
        <v>137</v>
      </c>
      <c r="H259" s="211">
        <v>255</v>
      </c>
      <c r="I259" s="212"/>
      <c r="J259" s="213">
        <f>ROUND(I259*H259,2)</f>
        <v>0</v>
      </c>
      <c r="K259" s="209" t="s">
        <v>138</v>
      </c>
      <c r="L259" s="47"/>
      <c r="M259" s="214" t="s">
        <v>19</v>
      </c>
      <c r="N259" s="215" t="s">
        <v>43</v>
      </c>
      <c r="O259" s="87"/>
      <c r="P259" s="216">
        <f>O259*H259</f>
        <v>0</v>
      </c>
      <c r="Q259" s="216">
        <v>0</v>
      </c>
      <c r="R259" s="216">
        <f>Q259*H259</f>
        <v>0</v>
      </c>
      <c r="S259" s="216">
        <v>0</v>
      </c>
      <c r="T259" s="217">
        <f>S259*H259</f>
        <v>0</v>
      </c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R259" s="218" t="s">
        <v>139</v>
      </c>
      <c r="AT259" s="218" t="s">
        <v>134</v>
      </c>
      <c r="AU259" s="218" t="s">
        <v>83</v>
      </c>
      <c r="AY259" s="20" t="s">
        <v>132</v>
      </c>
      <c r="BE259" s="219">
        <f>IF(N259="základní",J259,0)</f>
        <v>0</v>
      </c>
      <c r="BF259" s="219">
        <f>IF(N259="snížená",J259,0)</f>
        <v>0</v>
      </c>
      <c r="BG259" s="219">
        <f>IF(N259="zákl. přenesená",J259,0)</f>
        <v>0</v>
      </c>
      <c r="BH259" s="219">
        <f>IF(N259="sníž. přenesená",J259,0)</f>
        <v>0</v>
      </c>
      <c r="BI259" s="219">
        <f>IF(N259="nulová",J259,0)</f>
        <v>0</v>
      </c>
      <c r="BJ259" s="20" t="s">
        <v>80</v>
      </c>
      <c r="BK259" s="219">
        <f>ROUND(I259*H259,2)</f>
        <v>0</v>
      </c>
      <c r="BL259" s="20" t="s">
        <v>139</v>
      </c>
      <c r="BM259" s="218" t="s">
        <v>223</v>
      </c>
    </row>
    <row r="260" s="2" customFormat="1">
      <c r="A260" s="41"/>
      <c r="B260" s="42"/>
      <c r="C260" s="43"/>
      <c r="D260" s="220" t="s">
        <v>141</v>
      </c>
      <c r="E260" s="43"/>
      <c r="F260" s="221" t="s">
        <v>224</v>
      </c>
      <c r="G260" s="43"/>
      <c r="H260" s="43"/>
      <c r="I260" s="222"/>
      <c r="J260" s="43"/>
      <c r="K260" s="43"/>
      <c r="L260" s="47"/>
      <c r="M260" s="223"/>
      <c r="N260" s="224"/>
      <c r="O260" s="87"/>
      <c r="P260" s="87"/>
      <c r="Q260" s="87"/>
      <c r="R260" s="87"/>
      <c r="S260" s="87"/>
      <c r="T260" s="88"/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T260" s="20" t="s">
        <v>141</v>
      </c>
      <c r="AU260" s="20" t="s">
        <v>83</v>
      </c>
    </row>
    <row r="261" s="13" customFormat="1">
      <c r="A261" s="13"/>
      <c r="B261" s="225"/>
      <c r="C261" s="226"/>
      <c r="D261" s="227" t="s">
        <v>143</v>
      </c>
      <c r="E261" s="228" t="s">
        <v>19</v>
      </c>
      <c r="F261" s="229" t="s">
        <v>155</v>
      </c>
      <c r="G261" s="226"/>
      <c r="H261" s="228" t="s">
        <v>19</v>
      </c>
      <c r="I261" s="230"/>
      <c r="J261" s="226"/>
      <c r="K261" s="226"/>
      <c r="L261" s="231"/>
      <c r="M261" s="232"/>
      <c r="N261" s="233"/>
      <c r="O261" s="233"/>
      <c r="P261" s="233"/>
      <c r="Q261" s="233"/>
      <c r="R261" s="233"/>
      <c r="S261" s="233"/>
      <c r="T261" s="234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5" t="s">
        <v>143</v>
      </c>
      <c r="AU261" s="235" t="s">
        <v>83</v>
      </c>
      <c r="AV261" s="13" t="s">
        <v>80</v>
      </c>
      <c r="AW261" s="13" t="s">
        <v>33</v>
      </c>
      <c r="AX261" s="13" t="s">
        <v>72</v>
      </c>
      <c r="AY261" s="235" t="s">
        <v>132</v>
      </c>
    </row>
    <row r="262" s="14" customFormat="1">
      <c r="A262" s="14"/>
      <c r="B262" s="236"/>
      <c r="C262" s="237"/>
      <c r="D262" s="227" t="s">
        <v>143</v>
      </c>
      <c r="E262" s="238" t="s">
        <v>19</v>
      </c>
      <c r="F262" s="239" t="s">
        <v>984</v>
      </c>
      <c r="G262" s="237"/>
      <c r="H262" s="240">
        <v>75</v>
      </c>
      <c r="I262" s="241"/>
      <c r="J262" s="237"/>
      <c r="K262" s="237"/>
      <c r="L262" s="242"/>
      <c r="M262" s="243"/>
      <c r="N262" s="244"/>
      <c r="O262" s="244"/>
      <c r="P262" s="244"/>
      <c r="Q262" s="244"/>
      <c r="R262" s="244"/>
      <c r="S262" s="244"/>
      <c r="T262" s="245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6" t="s">
        <v>143</v>
      </c>
      <c r="AU262" s="246" t="s">
        <v>83</v>
      </c>
      <c r="AV262" s="14" t="s">
        <v>83</v>
      </c>
      <c r="AW262" s="14" t="s">
        <v>33</v>
      </c>
      <c r="AX262" s="14" t="s">
        <v>72</v>
      </c>
      <c r="AY262" s="246" t="s">
        <v>132</v>
      </c>
    </row>
    <row r="263" s="14" customFormat="1">
      <c r="A263" s="14"/>
      <c r="B263" s="236"/>
      <c r="C263" s="237"/>
      <c r="D263" s="227" t="s">
        <v>143</v>
      </c>
      <c r="E263" s="238" t="s">
        <v>19</v>
      </c>
      <c r="F263" s="239" t="s">
        <v>1049</v>
      </c>
      <c r="G263" s="237"/>
      <c r="H263" s="240">
        <v>145</v>
      </c>
      <c r="I263" s="241"/>
      <c r="J263" s="237"/>
      <c r="K263" s="237"/>
      <c r="L263" s="242"/>
      <c r="M263" s="243"/>
      <c r="N263" s="244"/>
      <c r="O263" s="244"/>
      <c r="P263" s="244"/>
      <c r="Q263" s="244"/>
      <c r="R263" s="244"/>
      <c r="S263" s="244"/>
      <c r="T263" s="245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6" t="s">
        <v>143</v>
      </c>
      <c r="AU263" s="246" t="s">
        <v>83</v>
      </c>
      <c r="AV263" s="14" t="s">
        <v>83</v>
      </c>
      <c r="AW263" s="14" t="s">
        <v>33</v>
      </c>
      <c r="AX263" s="14" t="s">
        <v>72</v>
      </c>
      <c r="AY263" s="246" t="s">
        <v>132</v>
      </c>
    </row>
    <row r="264" s="14" customFormat="1">
      <c r="A264" s="14"/>
      <c r="B264" s="236"/>
      <c r="C264" s="237"/>
      <c r="D264" s="227" t="s">
        <v>143</v>
      </c>
      <c r="E264" s="238" t="s">
        <v>19</v>
      </c>
      <c r="F264" s="239" t="s">
        <v>987</v>
      </c>
      <c r="G264" s="237"/>
      <c r="H264" s="240">
        <v>35</v>
      </c>
      <c r="I264" s="241"/>
      <c r="J264" s="237"/>
      <c r="K264" s="237"/>
      <c r="L264" s="242"/>
      <c r="M264" s="243"/>
      <c r="N264" s="244"/>
      <c r="O264" s="244"/>
      <c r="P264" s="244"/>
      <c r="Q264" s="244"/>
      <c r="R264" s="244"/>
      <c r="S264" s="244"/>
      <c r="T264" s="245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6" t="s">
        <v>143</v>
      </c>
      <c r="AU264" s="246" t="s">
        <v>83</v>
      </c>
      <c r="AV264" s="14" t="s">
        <v>83</v>
      </c>
      <c r="AW264" s="14" t="s">
        <v>33</v>
      </c>
      <c r="AX264" s="14" t="s">
        <v>72</v>
      </c>
      <c r="AY264" s="246" t="s">
        <v>132</v>
      </c>
    </row>
    <row r="265" s="15" customFormat="1">
      <c r="A265" s="15"/>
      <c r="B265" s="247"/>
      <c r="C265" s="248"/>
      <c r="D265" s="227" t="s">
        <v>143</v>
      </c>
      <c r="E265" s="249" t="s">
        <v>19</v>
      </c>
      <c r="F265" s="250" t="s">
        <v>148</v>
      </c>
      <c r="G265" s="248"/>
      <c r="H265" s="251">
        <v>255</v>
      </c>
      <c r="I265" s="252"/>
      <c r="J265" s="248"/>
      <c r="K265" s="248"/>
      <c r="L265" s="253"/>
      <c r="M265" s="254"/>
      <c r="N265" s="255"/>
      <c r="O265" s="255"/>
      <c r="P265" s="255"/>
      <c r="Q265" s="255"/>
      <c r="R265" s="255"/>
      <c r="S265" s="255"/>
      <c r="T265" s="256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57" t="s">
        <v>143</v>
      </c>
      <c r="AU265" s="257" t="s">
        <v>83</v>
      </c>
      <c r="AV265" s="15" t="s">
        <v>139</v>
      </c>
      <c r="AW265" s="15" t="s">
        <v>33</v>
      </c>
      <c r="AX265" s="15" t="s">
        <v>80</v>
      </c>
      <c r="AY265" s="257" t="s">
        <v>132</v>
      </c>
    </row>
    <row r="266" s="2" customFormat="1" ht="16.5" customHeight="1">
      <c r="A266" s="41"/>
      <c r="B266" s="42"/>
      <c r="C266" s="207" t="s">
        <v>641</v>
      </c>
      <c r="D266" s="207" t="s">
        <v>134</v>
      </c>
      <c r="E266" s="208" t="s">
        <v>226</v>
      </c>
      <c r="F266" s="209" t="s">
        <v>227</v>
      </c>
      <c r="G266" s="210" t="s">
        <v>137</v>
      </c>
      <c r="H266" s="211">
        <v>465</v>
      </c>
      <c r="I266" s="212"/>
      <c r="J266" s="213">
        <f>ROUND(I266*H266,2)</f>
        <v>0</v>
      </c>
      <c r="K266" s="209" t="s">
        <v>138</v>
      </c>
      <c r="L266" s="47"/>
      <c r="M266" s="214" t="s">
        <v>19</v>
      </c>
      <c r="N266" s="215" t="s">
        <v>43</v>
      </c>
      <c r="O266" s="87"/>
      <c r="P266" s="216">
        <f>O266*H266</f>
        <v>0</v>
      </c>
      <c r="Q266" s="216">
        <v>0</v>
      </c>
      <c r="R266" s="216">
        <f>Q266*H266</f>
        <v>0</v>
      </c>
      <c r="S266" s="216">
        <v>0</v>
      </c>
      <c r="T266" s="217">
        <f>S266*H266</f>
        <v>0</v>
      </c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R266" s="218" t="s">
        <v>139</v>
      </c>
      <c r="AT266" s="218" t="s">
        <v>134</v>
      </c>
      <c r="AU266" s="218" t="s">
        <v>83</v>
      </c>
      <c r="AY266" s="20" t="s">
        <v>132</v>
      </c>
      <c r="BE266" s="219">
        <f>IF(N266="základní",J266,0)</f>
        <v>0</v>
      </c>
      <c r="BF266" s="219">
        <f>IF(N266="snížená",J266,0)</f>
        <v>0</v>
      </c>
      <c r="BG266" s="219">
        <f>IF(N266="zákl. přenesená",J266,0)</f>
        <v>0</v>
      </c>
      <c r="BH266" s="219">
        <f>IF(N266="sníž. přenesená",J266,0)</f>
        <v>0</v>
      </c>
      <c r="BI266" s="219">
        <f>IF(N266="nulová",J266,0)</f>
        <v>0</v>
      </c>
      <c r="BJ266" s="20" t="s">
        <v>80</v>
      </c>
      <c r="BK266" s="219">
        <f>ROUND(I266*H266,2)</f>
        <v>0</v>
      </c>
      <c r="BL266" s="20" t="s">
        <v>139</v>
      </c>
      <c r="BM266" s="218" t="s">
        <v>228</v>
      </c>
    </row>
    <row r="267" s="2" customFormat="1">
      <c r="A267" s="41"/>
      <c r="B267" s="42"/>
      <c r="C267" s="43"/>
      <c r="D267" s="220" t="s">
        <v>141</v>
      </c>
      <c r="E267" s="43"/>
      <c r="F267" s="221" t="s">
        <v>229</v>
      </c>
      <c r="G267" s="43"/>
      <c r="H267" s="43"/>
      <c r="I267" s="222"/>
      <c r="J267" s="43"/>
      <c r="K267" s="43"/>
      <c r="L267" s="47"/>
      <c r="M267" s="223"/>
      <c r="N267" s="224"/>
      <c r="O267" s="87"/>
      <c r="P267" s="87"/>
      <c r="Q267" s="87"/>
      <c r="R267" s="87"/>
      <c r="S267" s="87"/>
      <c r="T267" s="88"/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T267" s="20" t="s">
        <v>141</v>
      </c>
      <c r="AU267" s="20" t="s">
        <v>83</v>
      </c>
    </row>
    <row r="268" s="13" customFormat="1">
      <c r="A268" s="13"/>
      <c r="B268" s="225"/>
      <c r="C268" s="226"/>
      <c r="D268" s="227" t="s">
        <v>143</v>
      </c>
      <c r="E268" s="228" t="s">
        <v>19</v>
      </c>
      <c r="F268" s="229" t="s">
        <v>155</v>
      </c>
      <c r="G268" s="226"/>
      <c r="H268" s="228" t="s">
        <v>19</v>
      </c>
      <c r="I268" s="230"/>
      <c r="J268" s="226"/>
      <c r="K268" s="226"/>
      <c r="L268" s="231"/>
      <c r="M268" s="232"/>
      <c r="N268" s="233"/>
      <c r="O268" s="233"/>
      <c r="P268" s="233"/>
      <c r="Q268" s="233"/>
      <c r="R268" s="233"/>
      <c r="S268" s="233"/>
      <c r="T268" s="234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5" t="s">
        <v>143</v>
      </c>
      <c r="AU268" s="235" t="s">
        <v>83</v>
      </c>
      <c r="AV268" s="13" t="s">
        <v>80</v>
      </c>
      <c r="AW268" s="13" t="s">
        <v>33</v>
      </c>
      <c r="AX268" s="13" t="s">
        <v>72</v>
      </c>
      <c r="AY268" s="235" t="s">
        <v>132</v>
      </c>
    </row>
    <row r="269" s="14" customFormat="1">
      <c r="A269" s="14"/>
      <c r="B269" s="236"/>
      <c r="C269" s="237"/>
      <c r="D269" s="227" t="s">
        <v>143</v>
      </c>
      <c r="E269" s="238" t="s">
        <v>19</v>
      </c>
      <c r="F269" s="239" t="s">
        <v>1050</v>
      </c>
      <c r="G269" s="237"/>
      <c r="H269" s="240">
        <v>300</v>
      </c>
      <c r="I269" s="241"/>
      <c r="J269" s="237"/>
      <c r="K269" s="237"/>
      <c r="L269" s="242"/>
      <c r="M269" s="243"/>
      <c r="N269" s="244"/>
      <c r="O269" s="244"/>
      <c r="P269" s="244"/>
      <c r="Q269" s="244"/>
      <c r="R269" s="244"/>
      <c r="S269" s="244"/>
      <c r="T269" s="245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6" t="s">
        <v>143</v>
      </c>
      <c r="AU269" s="246" t="s">
        <v>83</v>
      </c>
      <c r="AV269" s="14" t="s">
        <v>83</v>
      </c>
      <c r="AW269" s="14" t="s">
        <v>33</v>
      </c>
      <c r="AX269" s="14" t="s">
        <v>72</v>
      </c>
      <c r="AY269" s="246" t="s">
        <v>132</v>
      </c>
    </row>
    <row r="270" s="14" customFormat="1">
      <c r="A270" s="14"/>
      <c r="B270" s="236"/>
      <c r="C270" s="237"/>
      <c r="D270" s="227" t="s">
        <v>143</v>
      </c>
      <c r="E270" s="238" t="s">
        <v>19</v>
      </c>
      <c r="F270" s="239" t="s">
        <v>1051</v>
      </c>
      <c r="G270" s="237"/>
      <c r="H270" s="240">
        <v>165</v>
      </c>
      <c r="I270" s="241"/>
      <c r="J270" s="237"/>
      <c r="K270" s="237"/>
      <c r="L270" s="242"/>
      <c r="M270" s="243"/>
      <c r="N270" s="244"/>
      <c r="O270" s="244"/>
      <c r="P270" s="244"/>
      <c r="Q270" s="244"/>
      <c r="R270" s="244"/>
      <c r="S270" s="244"/>
      <c r="T270" s="245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6" t="s">
        <v>143</v>
      </c>
      <c r="AU270" s="246" t="s">
        <v>83</v>
      </c>
      <c r="AV270" s="14" t="s">
        <v>83</v>
      </c>
      <c r="AW270" s="14" t="s">
        <v>33</v>
      </c>
      <c r="AX270" s="14" t="s">
        <v>72</v>
      </c>
      <c r="AY270" s="246" t="s">
        <v>132</v>
      </c>
    </row>
    <row r="271" s="15" customFormat="1">
      <c r="A271" s="15"/>
      <c r="B271" s="247"/>
      <c r="C271" s="248"/>
      <c r="D271" s="227" t="s">
        <v>143</v>
      </c>
      <c r="E271" s="249" t="s">
        <v>19</v>
      </c>
      <c r="F271" s="250" t="s">
        <v>148</v>
      </c>
      <c r="G271" s="248"/>
      <c r="H271" s="251">
        <v>465</v>
      </c>
      <c r="I271" s="252"/>
      <c r="J271" s="248"/>
      <c r="K271" s="248"/>
      <c r="L271" s="253"/>
      <c r="M271" s="254"/>
      <c r="N271" s="255"/>
      <c r="O271" s="255"/>
      <c r="P271" s="255"/>
      <c r="Q271" s="255"/>
      <c r="R271" s="255"/>
      <c r="S271" s="255"/>
      <c r="T271" s="256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57" t="s">
        <v>143</v>
      </c>
      <c r="AU271" s="257" t="s">
        <v>83</v>
      </c>
      <c r="AV271" s="15" t="s">
        <v>139</v>
      </c>
      <c r="AW271" s="15" t="s">
        <v>33</v>
      </c>
      <c r="AX271" s="15" t="s">
        <v>80</v>
      </c>
      <c r="AY271" s="257" t="s">
        <v>132</v>
      </c>
    </row>
    <row r="272" s="2" customFormat="1" ht="24.15" customHeight="1">
      <c r="A272" s="41"/>
      <c r="B272" s="42"/>
      <c r="C272" s="207" t="s">
        <v>642</v>
      </c>
      <c r="D272" s="207" t="s">
        <v>134</v>
      </c>
      <c r="E272" s="208" t="s">
        <v>230</v>
      </c>
      <c r="F272" s="209" t="s">
        <v>231</v>
      </c>
      <c r="G272" s="210" t="s">
        <v>137</v>
      </c>
      <c r="H272" s="211">
        <v>680</v>
      </c>
      <c r="I272" s="212"/>
      <c r="J272" s="213">
        <f>ROUND(I272*H272,2)</f>
        <v>0</v>
      </c>
      <c r="K272" s="209" t="s">
        <v>138</v>
      </c>
      <c r="L272" s="47"/>
      <c r="M272" s="214" t="s">
        <v>19</v>
      </c>
      <c r="N272" s="215" t="s">
        <v>43</v>
      </c>
      <c r="O272" s="87"/>
      <c r="P272" s="216">
        <f>O272*H272</f>
        <v>0</v>
      </c>
      <c r="Q272" s="216">
        <v>0</v>
      </c>
      <c r="R272" s="216">
        <f>Q272*H272</f>
        <v>0</v>
      </c>
      <c r="S272" s="216">
        <v>0</v>
      </c>
      <c r="T272" s="217">
        <f>S272*H272</f>
        <v>0</v>
      </c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R272" s="218" t="s">
        <v>139</v>
      </c>
      <c r="AT272" s="218" t="s">
        <v>134</v>
      </c>
      <c r="AU272" s="218" t="s">
        <v>83</v>
      </c>
      <c r="AY272" s="20" t="s">
        <v>132</v>
      </c>
      <c r="BE272" s="219">
        <f>IF(N272="základní",J272,0)</f>
        <v>0</v>
      </c>
      <c r="BF272" s="219">
        <f>IF(N272="snížená",J272,0)</f>
        <v>0</v>
      </c>
      <c r="BG272" s="219">
        <f>IF(N272="zákl. přenesená",J272,0)</f>
        <v>0</v>
      </c>
      <c r="BH272" s="219">
        <f>IF(N272="sníž. přenesená",J272,0)</f>
        <v>0</v>
      </c>
      <c r="BI272" s="219">
        <f>IF(N272="nulová",J272,0)</f>
        <v>0</v>
      </c>
      <c r="BJ272" s="20" t="s">
        <v>80</v>
      </c>
      <c r="BK272" s="219">
        <f>ROUND(I272*H272,2)</f>
        <v>0</v>
      </c>
      <c r="BL272" s="20" t="s">
        <v>139</v>
      </c>
      <c r="BM272" s="218" t="s">
        <v>232</v>
      </c>
    </row>
    <row r="273" s="2" customFormat="1">
      <c r="A273" s="41"/>
      <c r="B273" s="42"/>
      <c r="C273" s="43"/>
      <c r="D273" s="220" t="s">
        <v>141</v>
      </c>
      <c r="E273" s="43"/>
      <c r="F273" s="221" t="s">
        <v>233</v>
      </c>
      <c r="G273" s="43"/>
      <c r="H273" s="43"/>
      <c r="I273" s="222"/>
      <c r="J273" s="43"/>
      <c r="K273" s="43"/>
      <c r="L273" s="47"/>
      <c r="M273" s="223"/>
      <c r="N273" s="224"/>
      <c r="O273" s="87"/>
      <c r="P273" s="87"/>
      <c r="Q273" s="87"/>
      <c r="R273" s="87"/>
      <c r="S273" s="87"/>
      <c r="T273" s="88"/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T273" s="20" t="s">
        <v>141</v>
      </c>
      <c r="AU273" s="20" t="s">
        <v>83</v>
      </c>
    </row>
    <row r="274" s="13" customFormat="1">
      <c r="A274" s="13"/>
      <c r="B274" s="225"/>
      <c r="C274" s="226"/>
      <c r="D274" s="227" t="s">
        <v>143</v>
      </c>
      <c r="E274" s="228" t="s">
        <v>19</v>
      </c>
      <c r="F274" s="229" t="s">
        <v>155</v>
      </c>
      <c r="G274" s="226"/>
      <c r="H274" s="228" t="s">
        <v>19</v>
      </c>
      <c r="I274" s="230"/>
      <c r="J274" s="226"/>
      <c r="K274" s="226"/>
      <c r="L274" s="231"/>
      <c r="M274" s="232"/>
      <c r="N274" s="233"/>
      <c r="O274" s="233"/>
      <c r="P274" s="233"/>
      <c r="Q274" s="233"/>
      <c r="R274" s="233"/>
      <c r="S274" s="233"/>
      <c r="T274" s="234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5" t="s">
        <v>143</v>
      </c>
      <c r="AU274" s="235" t="s">
        <v>83</v>
      </c>
      <c r="AV274" s="13" t="s">
        <v>80</v>
      </c>
      <c r="AW274" s="13" t="s">
        <v>33</v>
      </c>
      <c r="AX274" s="13" t="s">
        <v>72</v>
      </c>
      <c r="AY274" s="235" t="s">
        <v>132</v>
      </c>
    </row>
    <row r="275" s="14" customFormat="1">
      <c r="A275" s="14"/>
      <c r="B275" s="236"/>
      <c r="C275" s="237"/>
      <c r="D275" s="227" t="s">
        <v>143</v>
      </c>
      <c r="E275" s="238" t="s">
        <v>19</v>
      </c>
      <c r="F275" s="239" t="s">
        <v>1050</v>
      </c>
      <c r="G275" s="237"/>
      <c r="H275" s="240">
        <v>300</v>
      </c>
      <c r="I275" s="241"/>
      <c r="J275" s="237"/>
      <c r="K275" s="237"/>
      <c r="L275" s="242"/>
      <c r="M275" s="243"/>
      <c r="N275" s="244"/>
      <c r="O275" s="244"/>
      <c r="P275" s="244"/>
      <c r="Q275" s="244"/>
      <c r="R275" s="244"/>
      <c r="S275" s="244"/>
      <c r="T275" s="245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6" t="s">
        <v>143</v>
      </c>
      <c r="AU275" s="246" t="s">
        <v>83</v>
      </c>
      <c r="AV275" s="14" t="s">
        <v>83</v>
      </c>
      <c r="AW275" s="14" t="s">
        <v>33</v>
      </c>
      <c r="AX275" s="14" t="s">
        <v>72</v>
      </c>
      <c r="AY275" s="246" t="s">
        <v>132</v>
      </c>
    </row>
    <row r="276" s="14" customFormat="1">
      <c r="A276" s="14"/>
      <c r="B276" s="236"/>
      <c r="C276" s="237"/>
      <c r="D276" s="227" t="s">
        <v>143</v>
      </c>
      <c r="E276" s="238" t="s">
        <v>19</v>
      </c>
      <c r="F276" s="239" t="s">
        <v>1049</v>
      </c>
      <c r="G276" s="237"/>
      <c r="H276" s="240">
        <v>145</v>
      </c>
      <c r="I276" s="241"/>
      <c r="J276" s="237"/>
      <c r="K276" s="237"/>
      <c r="L276" s="242"/>
      <c r="M276" s="243"/>
      <c r="N276" s="244"/>
      <c r="O276" s="244"/>
      <c r="P276" s="244"/>
      <c r="Q276" s="244"/>
      <c r="R276" s="244"/>
      <c r="S276" s="244"/>
      <c r="T276" s="245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6" t="s">
        <v>143</v>
      </c>
      <c r="AU276" s="246" t="s">
        <v>83</v>
      </c>
      <c r="AV276" s="14" t="s">
        <v>83</v>
      </c>
      <c r="AW276" s="14" t="s">
        <v>33</v>
      </c>
      <c r="AX276" s="14" t="s">
        <v>72</v>
      </c>
      <c r="AY276" s="246" t="s">
        <v>132</v>
      </c>
    </row>
    <row r="277" s="14" customFormat="1">
      <c r="A277" s="14"/>
      <c r="B277" s="236"/>
      <c r="C277" s="237"/>
      <c r="D277" s="227" t="s">
        <v>143</v>
      </c>
      <c r="E277" s="238" t="s">
        <v>19</v>
      </c>
      <c r="F277" s="239" t="s">
        <v>1051</v>
      </c>
      <c r="G277" s="237"/>
      <c r="H277" s="240">
        <v>165</v>
      </c>
      <c r="I277" s="241"/>
      <c r="J277" s="237"/>
      <c r="K277" s="237"/>
      <c r="L277" s="242"/>
      <c r="M277" s="243"/>
      <c r="N277" s="244"/>
      <c r="O277" s="244"/>
      <c r="P277" s="244"/>
      <c r="Q277" s="244"/>
      <c r="R277" s="244"/>
      <c r="S277" s="244"/>
      <c r="T277" s="245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6" t="s">
        <v>143</v>
      </c>
      <c r="AU277" s="246" t="s">
        <v>83</v>
      </c>
      <c r="AV277" s="14" t="s">
        <v>83</v>
      </c>
      <c r="AW277" s="14" t="s">
        <v>33</v>
      </c>
      <c r="AX277" s="14" t="s">
        <v>72</v>
      </c>
      <c r="AY277" s="246" t="s">
        <v>132</v>
      </c>
    </row>
    <row r="278" s="14" customFormat="1">
      <c r="A278" s="14"/>
      <c r="B278" s="236"/>
      <c r="C278" s="237"/>
      <c r="D278" s="227" t="s">
        <v>143</v>
      </c>
      <c r="E278" s="238" t="s">
        <v>19</v>
      </c>
      <c r="F278" s="239" t="s">
        <v>987</v>
      </c>
      <c r="G278" s="237"/>
      <c r="H278" s="240">
        <v>35</v>
      </c>
      <c r="I278" s="241"/>
      <c r="J278" s="237"/>
      <c r="K278" s="237"/>
      <c r="L278" s="242"/>
      <c r="M278" s="243"/>
      <c r="N278" s="244"/>
      <c r="O278" s="244"/>
      <c r="P278" s="244"/>
      <c r="Q278" s="244"/>
      <c r="R278" s="244"/>
      <c r="S278" s="244"/>
      <c r="T278" s="245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6" t="s">
        <v>143</v>
      </c>
      <c r="AU278" s="246" t="s">
        <v>83</v>
      </c>
      <c r="AV278" s="14" t="s">
        <v>83</v>
      </c>
      <c r="AW278" s="14" t="s">
        <v>33</v>
      </c>
      <c r="AX278" s="14" t="s">
        <v>72</v>
      </c>
      <c r="AY278" s="246" t="s">
        <v>132</v>
      </c>
    </row>
    <row r="279" s="14" customFormat="1">
      <c r="A279" s="14"/>
      <c r="B279" s="236"/>
      <c r="C279" s="237"/>
      <c r="D279" s="227" t="s">
        <v>143</v>
      </c>
      <c r="E279" s="238" t="s">
        <v>19</v>
      </c>
      <c r="F279" s="239" t="s">
        <v>1052</v>
      </c>
      <c r="G279" s="237"/>
      <c r="H279" s="240">
        <v>35</v>
      </c>
      <c r="I279" s="241"/>
      <c r="J279" s="237"/>
      <c r="K279" s="237"/>
      <c r="L279" s="242"/>
      <c r="M279" s="243"/>
      <c r="N279" s="244"/>
      <c r="O279" s="244"/>
      <c r="P279" s="244"/>
      <c r="Q279" s="244"/>
      <c r="R279" s="244"/>
      <c r="S279" s="244"/>
      <c r="T279" s="245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46" t="s">
        <v>143</v>
      </c>
      <c r="AU279" s="246" t="s">
        <v>83</v>
      </c>
      <c r="AV279" s="14" t="s">
        <v>83</v>
      </c>
      <c r="AW279" s="14" t="s">
        <v>33</v>
      </c>
      <c r="AX279" s="14" t="s">
        <v>72</v>
      </c>
      <c r="AY279" s="246" t="s">
        <v>132</v>
      </c>
    </row>
    <row r="280" s="15" customFormat="1">
      <c r="A280" s="15"/>
      <c r="B280" s="247"/>
      <c r="C280" s="248"/>
      <c r="D280" s="227" t="s">
        <v>143</v>
      </c>
      <c r="E280" s="249" t="s">
        <v>19</v>
      </c>
      <c r="F280" s="250" t="s">
        <v>148</v>
      </c>
      <c r="G280" s="248"/>
      <c r="H280" s="251">
        <v>680</v>
      </c>
      <c r="I280" s="252"/>
      <c r="J280" s="248"/>
      <c r="K280" s="248"/>
      <c r="L280" s="253"/>
      <c r="M280" s="254"/>
      <c r="N280" s="255"/>
      <c r="O280" s="255"/>
      <c r="P280" s="255"/>
      <c r="Q280" s="255"/>
      <c r="R280" s="255"/>
      <c r="S280" s="255"/>
      <c r="T280" s="256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57" t="s">
        <v>143</v>
      </c>
      <c r="AU280" s="257" t="s">
        <v>83</v>
      </c>
      <c r="AV280" s="15" t="s">
        <v>139</v>
      </c>
      <c r="AW280" s="15" t="s">
        <v>33</v>
      </c>
      <c r="AX280" s="15" t="s">
        <v>80</v>
      </c>
      <c r="AY280" s="257" t="s">
        <v>132</v>
      </c>
    </row>
    <row r="281" s="2" customFormat="1" ht="24.15" customHeight="1">
      <c r="A281" s="41"/>
      <c r="B281" s="42"/>
      <c r="C281" s="207" t="s">
        <v>643</v>
      </c>
      <c r="D281" s="207" t="s">
        <v>134</v>
      </c>
      <c r="E281" s="208" t="s">
        <v>235</v>
      </c>
      <c r="F281" s="209" t="s">
        <v>236</v>
      </c>
      <c r="G281" s="210" t="s">
        <v>137</v>
      </c>
      <c r="H281" s="211">
        <v>75</v>
      </c>
      <c r="I281" s="212"/>
      <c r="J281" s="213">
        <f>ROUND(I281*H281,2)</f>
        <v>0</v>
      </c>
      <c r="K281" s="209" t="s">
        <v>138</v>
      </c>
      <c r="L281" s="47"/>
      <c r="M281" s="214" t="s">
        <v>19</v>
      </c>
      <c r="N281" s="215" t="s">
        <v>43</v>
      </c>
      <c r="O281" s="87"/>
      <c r="P281" s="216">
        <f>O281*H281</f>
        <v>0</v>
      </c>
      <c r="Q281" s="216">
        <v>0</v>
      </c>
      <c r="R281" s="216">
        <f>Q281*H281</f>
        <v>0</v>
      </c>
      <c r="S281" s="216">
        <v>0</v>
      </c>
      <c r="T281" s="217">
        <f>S281*H281</f>
        <v>0</v>
      </c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R281" s="218" t="s">
        <v>139</v>
      </c>
      <c r="AT281" s="218" t="s">
        <v>134</v>
      </c>
      <c r="AU281" s="218" t="s">
        <v>83</v>
      </c>
      <c r="AY281" s="20" t="s">
        <v>132</v>
      </c>
      <c r="BE281" s="219">
        <f>IF(N281="základní",J281,0)</f>
        <v>0</v>
      </c>
      <c r="BF281" s="219">
        <f>IF(N281="snížená",J281,0)</f>
        <v>0</v>
      </c>
      <c r="BG281" s="219">
        <f>IF(N281="zákl. přenesená",J281,0)</f>
        <v>0</v>
      </c>
      <c r="BH281" s="219">
        <f>IF(N281="sníž. přenesená",J281,0)</f>
        <v>0</v>
      </c>
      <c r="BI281" s="219">
        <f>IF(N281="nulová",J281,0)</f>
        <v>0</v>
      </c>
      <c r="BJ281" s="20" t="s">
        <v>80</v>
      </c>
      <c r="BK281" s="219">
        <f>ROUND(I281*H281,2)</f>
        <v>0</v>
      </c>
      <c r="BL281" s="20" t="s">
        <v>139</v>
      </c>
      <c r="BM281" s="218" t="s">
        <v>237</v>
      </c>
    </row>
    <row r="282" s="2" customFormat="1">
      <c r="A282" s="41"/>
      <c r="B282" s="42"/>
      <c r="C282" s="43"/>
      <c r="D282" s="220" t="s">
        <v>141</v>
      </c>
      <c r="E282" s="43"/>
      <c r="F282" s="221" t="s">
        <v>238</v>
      </c>
      <c r="G282" s="43"/>
      <c r="H282" s="43"/>
      <c r="I282" s="222"/>
      <c r="J282" s="43"/>
      <c r="K282" s="43"/>
      <c r="L282" s="47"/>
      <c r="M282" s="223"/>
      <c r="N282" s="224"/>
      <c r="O282" s="87"/>
      <c r="P282" s="87"/>
      <c r="Q282" s="87"/>
      <c r="R282" s="87"/>
      <c r="S282" s="87"/>
      <c r="T282" s="88"/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T282" s="20" t="s">
        <v>141</v>
      </c>
      <c r="AU282" s="20" t="s">
        <v>83</v>
      </c>
    </row>
    <row r="283" s="13" customFormat="1">
      <c r="A283" s="13"/>
      <c r="B283" s="225"/>
      <c r="C283" s="226"/>
      <c r="D283" s="227" t="s">
        <v>143</v>
      </c>
      <c r="E283" s="228" t="s">
        <v>19</v>
      </c>
      <c r="F283" s="229" t="s">
        <v>155</v>
      </c>
      <c r="G283" s="226"/>
      <c r="H283" s="228" t="s">
        <v>19</v>
      </c>
      <c r="I283" s="230"/>
      <c r="J283" s="226"/>
      <c r="K283" s="226"/>
      <c r="L283" s="231"/>
      <c r="M283" s="232"/>
      <c r="N283" s="233"/>
      <c r="O283" s="233"/>
      <c r="P283" s="233"/>
      <c r="Q283" s="233"/>
      <c r="R283" s="233"/>
      <c r="S283" s="233"/>
      <c r="T283" s="234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5" t="s">
        <v>143</v>
      </c>
      <c r="AU283" s="235" t="s">
        <v>83</v>
      </c>
      <c r="AV283" s="13" t="s">
        <v>80</v>
      </c>
      <c r="AW283" s="13" t="s">
        <v>33</v>
      </c>
      <c r="AX283" s="13" t="s">
        <v>72</v>
      </c>
      <c r="AY283" s="235" t="s">
        <v>132</v>
      </c>
    </row>
    <row r="284" s="14" customFormat="1">
      <c r="A284" s="14"/>
      <c r="B284" s="236"/>
      <c r="C284" s="237"/>
      <c r="D284" s="227" t="s">
        <v>143</v>
      </c>
      <c r="E284" s="238" t="s">
        <v>19</v>
      </c>
      <c r="F284" s="239" t="s">
        <v>984</v>
      </c>
      <c r="G284" s="237"/>
      <c r="H284" s="240">
        <v>75</v>
      </c>
      <c r="I284" s="241"/>
      <c r="J284" s="237"/>
      <c r="K284" s="237"/>
      <c r="L284" s="242"/>
      <c r="M284" s="243"/>
      <c r="N284" s="244"/>
      <c r="O284" s="244"/>
      <c r="P284" s="244"/>
      <c r="Q284" s="244"/>
      <c r="R284" s="244"/>
      <c r="S284" s="244"/>
      <c r="T284" s="245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6" t="s">
        <v>143</v>
      </c>
      <c r="AU284" s="246" t="s">
        <v>83</v>
      </c>
      <c r="AV284" s="14" t="s">
        <v>83</v>
      </c>
      <c r="AW284" s="14" t="s">
        <v>33</v>
      </c>
      <c r="AX284" s="14" t="s">
        <v>80</v>
      </c>
      <c r="AY284" s="246" t="s">
        <v>132</v>
      </c>
    </row>
    <row r="285" s="2" customFormat="1" ht="33" customHeight="1">
      <c r="A285" s="41"/>
      <c r="B285" s="42"/>
      <c r="C285" s="207" t="s">
        <v>644</v>
      </c>
      <c r="D285" s="207" t="s">
        <v>134</v>
      </c>
      <c r="E285" s="208" t="s">
        <v>1053</v>
      </c>
      <c r="F285" s="209" t="s">
        <v>1054</v>
      </c>
      <c r="G285" s="210" t="s">
        <v>137</v>
      </c>
      <c r="H285" s="211">
        <v>35</v>
      </c>
      <c r="I285" s="212"/>
      <c r="J285" s="213">
        <f>ROUND(I285*H285,2)</f>
        <v>0</v>
      </c>
      <c r="K285" s="209" t="s">
        <v>138</v>
      </c>
      <c r="L285" s="47"/>
      <c r="M285" s="214" t="s">
        <v>19</v>
      </c>
      <c r="N285" s="215" t="s">
        <v>43</v>
      </c>
      <c r="O285" s="87"/>
      <c r="P285" s="216">
        <f>O285*H285</f>
        <v>0</v>
      </c>
      <c r="Q285" s="216">
        <v>0.1837</v>
      </c>
      <c r="R285" s="216">
        <f>Q285*H285</f>
        <v>6.4295</v>
      </c>
      <c r="S285" s="216">
        <v>0</v>
      </c>
      <c r="T285" s="217">
        <f>S285*H285</f>
        <v>0</v>
      </c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R285" s="218" t="s">
        <v>139</v>
      </c>
      <c r="AT285" s="218" t="s">
        <v>134</v>
      </c>
      <c r="AU285" s="218" t="s">
        <v>83</v>
      </c>
      <c r="AY285" s="20" t="s">
        <v>132</v>
      </c>
      <c r="BE285" s="219">
        <f>IF(N285="základní",J285,0)</f>
        <v>0</v>
      </c>
      <c r="BF285" s="219">
        <f>IF(N285="snížená",J285,0)</f>
        <v>0</v>
      </c>
      <c r="BG285" s="219">
        <f>IF(N285="zákl. přenesená",J285,0)</f>
        <v>0</v>
      </c>
      <c r="BH285" s="219">
        <f>IF(N285="sníž. přenesená",J285,0)</f>
        <v>0</v>
      </c>
      <c r="BI285" s="219">
        <f>IF(N285="nulová",J285,0)</f>
        <v>0</v>
      </c>
      <c r="BJ285" s="20" t="s">
        <v>80</v>
      </c>
      <c r="BK285" s="219">
        <f>ROUND(I285*H285,2)</f>
        <v>0</v>
      </c>
      <c r="BL285" s="20" t="s">
        <v>139</v>
      </c>
      <c r="BM285" s="218" t="s">
        <v>1055</v>
      </c>
    </row>
    <row r="286" s="2" customFormat="1">
      <c r="A286" s="41"/>
      <c r="B286" s="42"/>
      <c r="C286" s="43"/>
      <c r="D286" s="220" t="s">
        <v>141</v>
      </c>
      <c r="E286" s="43"/>
      <c r="F286" s="221" t="s">
        <v>1056</v>
      </c>
      <c r="G286" s="43"/>
      <c r="H286" s="43"/>
      <c r="I286" s="222"/>
      <c r="J286" s="43"/>
      <c r="K286" s="43"/>
      <c r="L286" s="47"/>
      <c r="M286" s="223"/>
      <c r="N286" s="224"/>
      <c r="O286" s="87"/>
      <c r="P286" s="87"/>
      <c r="Q286" s="87"/>
      <c r="R286" s="87"/>
      <c r="S286" s="87"/>
      <c r="T286" s="88"/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T286" s="20" t="s">
        <v>141</v>
      </c>
      <c r="AU286" s="20" t="s">
        <v>83</v>
      </c>
    </row>
    <row r="287" s="14" customFormat="1">
      <c r="A287" s="14"/>
      <c r="B287" s="236"/>
      <c r="C287" s="237"/>
      <c r="D287" s="227" t="s">
        <v>143</v>
      </c>
      <c r="E287" s="238" t="s">
        <v>19</v>
      </c>
      <c r="F287" s="239" t="s">
        <v>1052</v>
      </c>
      <c r="G287" s="237"/>
      <c r="H287" s="240">
        <v>35</v>
      </c>
      <c r="I287" s="241"/>
      <c r="J287" s="237"/>
      <c r="K287" s="237"/>
      <c r="L287" s="242"/>
      <c r="M287" s="243"/>
      <c r="N287" s="244"/>
      <c r="O287" s="244"/>
      <c r="P287" s="244"/>
      <c r="Q287" s="244"/>
      <c r="R287" s="244"/>
      <c r="S287" s="244"/>
      <c r="T287" s="245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6" t="s">
        <v>143</v>
      </c>
      <c r="AU287" s="246" t="s">
        <v>83</v>
      </c>
      <c r="AV287" s="14" t="s">
        <v>83</v>
      </c>
      <c r="AW287" s="14" t="s">
        <v>33</v>
      </c>
      <c r="AX287" s="14" t="s">
        <v>80</v>
      </c>
      <c r="AY287" s="246" t="s">
        <v>132</v>
      </c>
    </row>
    <row r="288" s="2" customFormat="1" ht="16.5" customHeight="1">
      <c r="A288" s="41"/>
      <c r="B288" s="42"/>
      <c r="C288" s="273" t="s">
        <v>654</v>
      </c>
      <c r="D288" s="273" t="s">
        <v>547</v>
      </c>
      <c r="E288" s="274" t="s">
        <v>1057</v>
      </c>
      <c r="F288" s="275" t="s">
        <v>1058</v>
      </c>
      <c r="G288" s="276" t="s">
        <v>137</v>
      </c>
      <c r="H288" s="277">
        <v>35.700000000000003</v>
      </c>
      <c r="I288" s="278"/>
      <c r="J288" s="279">
        <f>ROUND(I288*H288,2)</f>
        <v>0</v>
      </c>
      <c r="K288" s="275" t="s">
        <v>138</v>
      </c>
      <c r="L288" s="280"/>
      <c r="M288" s="281" t="s">
        <v>19</v>
      </c>
      <c r="N288" s="282" t="s">
        <v>43</v>
      </c>
      <c r="O288" s="87"/>
      <c r="P288" s="216">
        <f>O288*H288</f>
        <v>0</v>
      </c>
      <c r="Q288" s="216">
        <v>0.222</v>
      </c>
      <c r="R288" s="216">
        <f>Q288*H288</f>
        <v>7.9254000000000007</v>
      </c>
      <c r="S288" s="216">
        <v>0</v>
      </c>
      <c r="T288" s="217">
        <f>S288*H288</f>
        <v>0</v>
      </c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R288" s="218" t="s">
        <v>197</v>
      </c>
      <c r="AT288" s="218" t="s">
        <v>547</v>
      </c>
      <c r="AU288" s="218" t="s">
        <v>83</v>
      </c>
      <c r="AY288" s="20" t="s">
        <v>132</v>
      </c>
      <c r="BE288" s="219">
        <f>IF(N288="základní",J288,0)</f>
        <v>0</v>
      </c>
      <c r="BF288" s="219">
        <f>IF(N288="snížená",J288,0)</f>
        <v>0</v>
      </c>
      <c r="BG288" s="219">
        <f>IF(N288="zákl. přenesená",J288,0)</f>
        <v>0</v>
      </c>
      <c r="BH288" s="219">
        <f>IF(N288="sníž. přenesená",J288,0)</f>
        <v>0</v>
      </c>
      <c r="BI288" s="219">
        <f>IF(N288="nulová",J288,0)</f>
        <v>0</v>
      </c>
      <c r="BJ288" s="20" t="s">
        <v>80</v>
      </c>
      <c r="BK288" s="219">
        <f>ROUND(I288*H288,2)</f>
        <v>0</v>
      </c>
      <c r="BL288" s="20" t="s">
        <v>139</v>
      </c>
      <c r="BM288" s="218" t="s">
        <v>1059</v>
      </c>
    </row>
    <row r="289" s="14" customFormat="1">
      <c r="A289" s="14"/>
      <c r="B289" s="236"/>
      <c r="C289" s="237"/>
      <c r="D289" s="227" t="s">
        <v>143</v>
      </c>
      <c r="E289" s="237"/>
      <c r="F289" s="239" t="s">
        <v>1060</v>
      </c>
      <c r="G289" s="237"/>
      <c r="H289" s="240">
        <v>35.700000000000003</v>
      </c>
      <c r="I289" s="241"/>
      <c r="J289" s="237"/>
      <c r="K289" s="237"/>
      <c r="L289" s="242"/>
      <c r="M289" s="243"/>
      <c r="N289" s="244"/>
      <c r="O289" s="244"/>
      <c r="P289" s="244"/>
      <c r="Q289" s="244"/>
      <c r="R289" s="244"/>
      <c r="S289" s="244"/>
      <c r="T289" s="245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6" t="s">
        <v>143</v>
      </c>
      <c r="AU289" s="246" t="s">
        <v>83</v>
      </c>
      <c r="AV289" s="14" t="s">
        <v>83</v>
      </c>
      <c r="AW289" s="14" t="s">
        <v>4</v>
      </c>
      <c r="AX289" s="14" t="s">
        <v>80</v>
      </c>
      <c r="AY289" s="246" t="s">
        <v>132</v>
      </c>
    </row>
    <row r="290" s="2" customFormat="1" ht="37.8" customHeight="1">
      <c r="A290" s="41"/>
      <c r="B290" s="42"/>
      <c r="C290" s="207" t="s">
        <v>659</v>
      </c>
      <c r="D290" s="207" t="s">
        <v>134</v>
      </c>
      <c r="E290" s="208" t="s">
        <v>846</v>
      </c>
      <c r="F290" s="209" t="s">
        <v>847</v>
      </c>
      <c r="G290" s="210" t="s">
        <v>137</v>
      </c>
      <c r="H290" s="211">
        <v>138</v>
      </c>
      <c r="I290" s="212"/>
      <c r="J290" s="213">
        <f>ROUND(I290*H290,2)</f>
        <v>0</v>
      </c>
      <c r="K290" s="209" t="s">
        <v>138</v>
      </c>
      <c r="L290" s="47"/>
      <c r="M290" s="214" t="s">
        <v>19</v>
      </c>
      <c r="N290" s="215" t="s">
        <v>43</v>
      </c>
      <c r="O290" s="87"/>
      <c r="P290" s="216">
        <f>O290*H290</f>
        <v>0</v>
      </c>
      <c r="Q290" s="216">
        <v>0.089219999999999994</v>
      </c>
      <c r="R290" s="216">
        <f>Q290*H290</f>
        <v>12.31236</v>
      </c>
      <c r="S290" s="216">
        <v>0</v>
      </c>
      <c r="T290" s="217">
        <f>S290*H290</f>
        <v>0</v>
      </c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R290" s="218" t="s">
        <v>139</v>
      </c>
      <c r="AT290" s="218" t="s">
        <v>134</v>
      </c>
      <c r="AU290" s="218" t="s">
        <v>83</v>
      </c>
      <c r="AY290" s="20" t="s">
        <v>132</v>
      </c>
      <c r="BE290" s="219">
        <f>IF(N290="základní",J290,0)</f>
        <v>0</v>
      </c>
      <c r="BF290" s="219">
        <f>IF(N290="snížená",J290,0)</f>
        <v>0</v>
      </c>
      <c r="BG290" s="219">
        <f>IF(N290="zákl. přenesená",J290,0)</f>
        <v>0</v>
      </c>
      <c r="BH290" s="219">
        <f>IF(N290="sníž. přenesená",J290,0)</f>
        <v>0</v>
      </c>
      <c r="BI290" s="219">
        <f>IF(N290="nulová",J290,0)</f>
        <v>0</v>
      </c>
      <c r="BJ290" s="20" t="s">
        <v>80</v>
      </c>
      <c r="BK290" s="219">
        <f>ROUND(I290*H290,2)</f>
        <v>0</v>
      </c>
      <c r="BL290" s="20" t="s">
        <v>139</v>
      </c>
      <c r="BM290" s="218" t="s">
        <v>848</v>
      </c>
    </row>
    <row r="291" s="2" customFormat="1">
      <c r="A291" s="41"/>
      <c r="B291" s="42"/>
      <c r="C291" s="43"/>
      <c r="D291" s="220" t="s">
        <v>141</v>
      </c>
      <c r="E291" s="43"/>
      <c r="F291" s="221" t="s">
        <v>849</v>
      </c>
      <c r="G291" s="43"/>
      <c r="H291" s="43"/>
      <c r="I291" s="222"/>
      <c r="J291" s="43"/>
      <c r="K291" s="43"/>
      <c r="L291" s="47"/>
      <c r="M291" s="223"/>
      <c r="N291" s="224"/>
      <c r="O291" s="87"/>
      <c r="P291" s="87"/>
      <c r="Q291" s="87"/>
      <c r="R291" s="87"/>
      <c r="S291" s="87"/>
      <c r="T291" s="88"/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T291" s="20" t="s">
        <v>141</v>
      </c>
      <c r="AU291" s="20" t="s">
        <v>83</v>
      </c>
    </row>
    <row r="292" s="14" customFormat="1">
      <c r="A292" s="14"/>
      <c r="B292" s="236"/>
      <c r="C292" s="237"/>
      <c r="D292" s="227" t="s">
        <v>143</v>
      </c>
      <c r="E292" s="238" t="s">
        <v>19</v>
      </c>
      <c r="F292" s="239" t="s">
        <v>988</v>
      </c>
      <c r="G292" s="237"/>
      <c r="H292" s="240">
        <v>125</v>
      </c>
      <c r="I292" s="241"/>
      <c r="J292" s="237"/>
      <c r="K292" s="237"/>
      <c r="L292" s="242"/>
      <c r="M292" s="243"/>
      <c r="N292" s="244"/>
      <c r="O292" s="244"/>
      <c r="P292" s="244"/>
      <c r="Q292" s="244"/>
      <c r="R292" s="244"/>
      <c r="S292" s="244"/>
      <c r="T292" s="245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46" t="s">
        <v>143</v>
      </c>
      <c r="AU292" s="246" t="s">
        <v>83</v>
      </c>
      <c r="AV292" s="14" t="s">
        <v>83</v>
      </c>
      <c r="AW292" s="14" t="s">
        <v>33</v>
      </c>
      <c r="AX292" s="14" t="s">
        <v>72</v>
      </c>
      <c r="AY292" s="246" t="s">
        <v>132</v>
      </c>
    </row>
    <row r="293" s="14" customFormat="1">
      <c r="A293" s="14"/>
      <c r="B293" s="236"/>
      <c r="C293" s="237"/>
      <c r="D293" s="227" t="s">
        <v>143</v>
      </c>
      <c r="E293" s="238" t="s">
        <v>19</v>
      </c>
      <c r="F293" s="239" t="s">
        <v>1041</v>
      </c>
      <c r="G293" s="237"/>
      <c r="H293" s="240">
        <v>6</v>
      </c>
      <c r="I293" s="241"/>
      <c r="J293" s="237"/>
      <c r="K293" s="237"/>
      <c r="L293" s="242"/>
      <c r="M293" s="243"/>
      <c r="N293" s="244"/>
      <c r="O293" s="244"/>
      <c r="P293" s="244"/>
      <c r="Q293" s="244"/>
      <c r="R293" s="244"/>
      <c r="S293" s="244"/>
      <c r="T293" s="245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6" t="s">
        <v>143</v>
      </c>
      <c r="AU293" s="246" t="s">
        <v>83</v>
      </c>
      <c r="AV293" s="14" t="s">
        <v>83</v>
      </c>
      <c r="AW293" s="14" t="s">
        <v>33</v>
      </c>
      <c r="AX293" s="14" t="s">
        <v>72</v>
      </c>
      <c r="AY293" s="246" t="s">
        <v>132</v>
      </c>
    </row>
    <row r="294" s="14" customFormat="1">
      <c r="A294" s="14"/>
      <c r="B294" s="236"/>
      <c r="C294" s="237"/>
      <c r="D294" s="227" t="s">
        <v>143</v>
      </c>
      <c r="E294" s="238" t="s">
        <v>19</v>
      </c>
      <c r="F294" s="239" t="s">
        <v>1042</v>
      </c>
      <c r="G294" s="237"/>
      <c r="H294" s="240">
        <v>7</v>
      </c>
      <c r="I294" s="241"/>
      <c r="J294" s="237"/>
      <c r="K294" s="237"/>
      <c r="L294" s="242"/>
      <c r="M294" s="243"/>
      <c r="N294" s="244"/>
      <c r="O294" s="244"/>
      <c r="P294" s="244"/>
      <c r="Q294" s="244"/>
      <c r="R294" s="244"/>
      <c r="S294" s="244"/>
      <c r="T294" s="245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6" t="s">
        <v>143</v>
      </c>
      <c r="AU294" s="246" t="s">
        <v>83</v>
      </c>
      <c r="AV294" s="14" t="s">
        <v>83</v>
      </c>
      <c r="AW294" s="14" t="s">
        <v>33</v>
      </c>
      <c r="AX294" s="14" t="s">
        <v>72</v>
      </c>
      <c r="AY294" s="246" t="s">
        <v>132</v>
      </c>
    </row>
    <row r="295" s="15" customFormat="1">
      <c r="A295" s="15"/>
      <c r="B295" s="247"/>
      <c r="C295" s="248"/>
      <c r="D295" s="227" t="s">
        <v>143</v>
      </c>
      <c r="E295" s="249" t="s">
        <v>19</v>
      </c>
      <c r="F295" s="250" t="s">
        <v>148</v>
      </c>
      <c r="G295" s="248"/>
      <c r="H295" s="251">
        <v>138</v>
      </c>
      <c r="I295" s="252"/>
      <c r="J295" s="248"/>
      <c r="K295" s="248"/>
      <c r="L295" s="253"/>
      <c r="M295" s="254"/>
      <c r="N295" s="255"/>
      <c r="O295" s="255"/>
      <c r="P295" s="255"/>
      <c r="Q295" s="255"/>
      <c r="R295" s="255"/>
      <c r="S295" s="255"/>
      <c r="T295" s="256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57" t="s">
        <v>143</v>
      </c>
      <c r="AU295" s="257" t="s">
        <v>83</v>
      </c>
      <c r="AV295" s="15" t="s">
        <v>139</v>
      </c>
      <c r="AW295" s="15" t="s">
        <v>33</v>
      </c>
      <c r="AX295" s="15" t="s">
        <v>80</v>
      </c>
      <c r="AY295" s="257" t="s">
        <v>132</v>
      </c>
    </row>
    <row r="296" s="2" customFormat="1" ht="16.5" customHeight="1">
      <c r="A296" s="41"/>
      <c r="B296" s="42"/>
      <c r="C296" s="273" t="s">
        <v>664</v>
      </c>
      <c r="D296" s="273" t="s">
        <v>547</v>
      </c>
      <c r="E296" s="274" t="s">
        <v>850</v>
      </c>
      <c r="F296" s="275" t="s">
        <v>1061</v>
      </c>
      <c r="G296" s="276" t="s">
        <v>137</v>
      </c>
      <c r="H296" s="277">
        <v>128.75</v>
      </c>
      <c r="I296" s="278"/>
      <c r="J296" s="279">
        <f>ROUND(I296*H296,2)</f>
        <v>0</v>
      </c>
      <c r="K296" s="275" t="s">
        <v>138</v>
      </c>
      <c r="L296" s="280"/>
      <c r="M296" s="281" t="s">
        <v>19</v>
      </c>
      <c r="N296" s="282" t="s">
        <v>43</v>
      </c>
      <c r="O296" s="87"/>
      <c r="P296" s="216">
        <f>O296*H296</f>
        <v>0</v>
      </c>
      <c r="Q296" s="216">
        <v>0.113</v>
      </c>
      <c r="R296" s="216">
        <f>Q296*H296</f>
        <v>14.54875</v>
      </c>
      <c r="S296" s="216">
        <v>0</v>
      </c>
      <c r="T296" s="217">
        <f>S296*H296</f>
        <v>0</v>
      </c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R296" s="218" t="s">
        <v>197</v>
      </c>
      <c r="AT296" s="218" t="s">
        <v>547</v>
      </c>
      <c r="AU296" s="218" t="s">
        <v>83</v>
      </c>
      <c r="AY296" s="20" t="s">
        <v>132</v>
      </c>
      <c r="BE296" s="219">
        <f>IF(N296="základní",J296,0)</f>
        <v>0</v>
      </c>
      <c r="BF296" s="219">
        <f>IF(N296="snížená",J296,0)</f>
        <v>0</v>
      </c>
      <c r="BG296" s="219">
        <f>IF(N296="zákl. přenesená",J296,0)</f>
        <v>0</v>
      </c>
      <c r="BH296" s="219">
        <f>IF(N296="sníž. přenesená",J296,0)</f>
        <v>0</v>
      </c>
      <c r="BI296" s="219">
        <f>IF(N296="nulová",J296,0)</f>
        <v>0</v>
      </c>
      <c r="BJ296" s="20" t="s">
        <v>80</v>
      </c>
      <c r="BK296" s="219">
        <f>ROUND(I296*H296,2)</f>
        <v>0</v>
      </c>
      <c r="BL296" s="20" t="s">
        <v>139</v>
      </c>
      <c r="BM296" s="218" t="s">
        <v>852</v>
      </c>
    </row>
    <row r="297" s="13" customFormat="1">
      <c r="A297" s="13"/>
      <c r="B297" s="225"/>
      <c r="C297" s="226"/>
      <c r="D297" s="227" t="s">
        <v>143</v>
      </c>
      <c r="E297" s="228" t="s">
        <v>19</v>
      </c>
      <c r="F297" s="229" t="s">
        <v>1062</v>
      </c>
      <c r="G297" s="226"/>
      <c r="H297" s="228" t="s">
        <v>19</v>
      </c>
      <c r="I297" s="230"/>
      <c r="J297" s="226"/>
      <c r="K297" s="226"/>
      <c r="L297" s="231"/>
      <c r="M297" s="232"/>
      <c r="N297" s="233"/>
      <c r="O297" s="233"/>
      <c r="P297" s="233"/>
      <c r="Q297" s="233"/>
      <c r="R297" s="233"/>
      <c r="S297" s="233"/>
      <c r="T297" s="234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5" t="s">
        <v>143</v>
      </c>
      <c r="AU297" s="235" t="s">
        <v>83</v>
      </c>
      <c r="AV297" s="13" t="s">
        <v>80</v>
      </c>
      <c r="AW297" s="13" t="s">
        <v>33</v>
      </c>
      <c r="AX297" s="13" t="s">
        <v>72</v>
      </c>
      <c r="AY297" s="235" t="s">
        <v>132</v>
      </c>
    </row>
    <row r="298" s="14" customFormat="1">
      <c r="A298" s="14"/>
      <c r="B298" s="236"/>
      <c r="C298" s="237"/>
      <c r="D298" s="227" t="s">
        <v>143</v>
      </c>
      <c r="E298" s="238" t="s">
        <v>19</v>
      </c>
      <c r="F298" s="239" t="s">
        <v>988</v>
      </c>
      <c r="G298" s="237"/>
      <c r="H298" s="240">
        <v>125</v>
      </c>
      <c r="I298" s="241"/>
      <c r="J298" s="237"/>
      <c r="K298" s="237"/>
      <c r="L298" s="242"/>
      <c r="M298" s="243"/>
      <c r="N298" s="244"/>
      <c r="O298" s="244"/>
      <c r="P298" s="244"/>
      <c r="Q298" s="244"/>
      <c r="R298" s="244"/>
      <c r="S298" s="244"/>
      <c r="T298" s="245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6" t="s">
        <v>143</v>
      </c>
      <c r="AU298" s="246" t="s">
        <v>83</v>
      </c>
      <c r="AV298" s="14" t="s">
        <v>83</v>
      </c>
      <c r="AW298" s="14" t="s">
        <v>33</v>
      </c>
      <c r="AX298" s="14" t="s">
        <v>80</v>
      </c>
      <c r="AY298" s="246" t="s">
        <v>132</v>
      </c>
    </row>
    <row r="299" s="14" customFormat="1">
      <c r="A299" s="14"/>
      <c r="B299" s="236"/>
      <c r="C299" s="237"/>
      <c r="D299" s="227" t="s">
        <v>143</v>
      </c>
      <c r="E299" s="237"/>
      <c r="F299" s="239" t="s">
        <v>1063</v>
      </c>
      <c r="G299" s="237"/>
      <c r="H299" s="240">
        <v>128.75</v>
      </c>
      <c r="I299" s="241"/>
      <c r="J299" s="237"/>
      <c r="K299" s="237"/>
      <c r="L299" s="242"/>
      <c r="M299" s="243"/>
      <c r="N299" s="244"/>
      <c r="O299" s="244"/>
      <c r="P299" s="244"/>
      <c r="Q299" s="244"/>
      <c r="R299" s="244"/>
      <c r="S299" s="244"/>
      <c r="T299" s="245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46" t="s">
        <v>143</v>
      </c>
      <c r="AU299" s="246" t="s">
        <v>83</v>
      </c>
      <c r="AV299" s="14" t="s">
        <v>83</v>
      </c>
      <c r="AW299" s="14" t="s">
        <v>4</v>
      </c>
      <c r="AX299" s="14" t="s">
        <v>80</v>
      </c>
      <c r="AY299" s="246" t="s">
        <v>132</v>
      </c>
    </row>
    <row r="300" s="2" customFormat="1" ht="16.5" customHeight="1">
      <c r="A300" s="41"/>
      <c r="B300" s="42"/>
      <c r="C300" s="273" t="s">
        <v>668</v>
      </c>
      <c r="D300" s="273" t="s">
        <v>547</v>
      </c>
      <c r="E300" s="274" t="s">
        <v>1064</v>
      </c>
      <c r="F300" s="275" t="s">
        <v>1065</v>
      </c>
      <c r="G300" s="276" t="s">
        <v>137</v>
      </c>
      <c r="H300" s="277">
        <v>7</v>
      </c>
      <c r="I300" s="278"/>
      <c r="J300" s="279">
        <f>ROUND(I300*H300,2)</f>
        <v>0</v>
      </c>
      <c r="K300" s="275" t="s">
        <v>138</v>
      </c>
      <c r="L300" s="280"/>
      <c r="M300" s="281" t="s">
        <v>19</v>
      </c>
      <c r="N300" s="282" t="s">
        <v>43</v>
      </c>
      <c r="O300" s="87"/>
      <c r="P300" s="216">
        <f>O300*H300</f>
        <v>0</v>
      </c>
      <c r="Q300" s="216">
        <v>0.13</v>
      </c>
      <c r="R300" s="216">
        <f>Q300*H300</f>
        <v>0.91000000000000003</v>
      </c>
      <c r="S300" s="216">
        <v>0</v>
      </c>
      <c r="T300" s="217">
        <f>S300*H300</f>
        <v>0</v>
      </c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R300" s="218" t="s">
        <v>197</v>
      </c>
      <c r="AT300" s="218" t="s">
        <v>547</v>
      </c>
      <c r="AU300" s="218" t="s">
        <v>83</v>
      </c>
      <c r="AY300" s="20" t="s">
        <v>132</v>
      </c>
      <c r="BE300" s="219">
        <f>IF(N300="základní",J300,0)</f>
        <v>0</v>
      </c>
      <c r="BF300" s="219">
        <f>IF(N300="snížená",J300,0)</f>
        <v>0</v>
      </c>
      <c r="BG300" s="219">
        <f>IF(N300="zákl. přenesená",J300,0)</f>
        <v>0</v>
      </c>
      <c r="BH300" s="219">
        <f>IF(N300="sníž. přenesená",J300,0)</f>
        <v>0</v>
      </c>
      <c r="BI300" s="219">
        <f>IF(N300="nulová",J300,0)</f>
        <v>0</v>
      </c>
      <c r="BJ300" s="20" t="s">
        <v>80</v>
      </c>
      <c r="BK300" s="219">
        <f>ROUND(I300*H300,2)</f>
        <v>0</v>
      </c>
      <c r="BL300" s="20" t="s">
        <v>139</v>
      </c>
      <c r="BM300" s="218" t="s">
        <v>1066</v>
      </c>
    </row>
    <row r="301" s="13" customFormat="1">
      <c r="A301" s="13"/>
      <c r="B301" s="225"/>
      <c r="C301" s="226"/>
      <c r="D301" s="227" t="s">
        <v>143</v>
      </c>
      <c r="E301" s="228" t="s">
        <v>19</v>
      </c>
      <c r="F301" s="229" t="s">
        <v>1062</v>
      </c>
      <c r="G301" s="226"/>
      <c r="H301" s="228" t="s">
        <v>19</v>
      </c>
      <c r="I301" s="230"/>
      <c r="J301" s="226"/>
      <c r="K301" s="226"/>
      <c r="L301" s="231"/>
      <c r="M301" s="232"/>
      <c r="N301" s="233"/>
      <c r="O301" s="233"/>
      <c r="P301" s="233"/>
      <c r="Q301" s="233"/>
      <c r="R301" s="233"/>
      <c r="S301" s="233"/>
      <c r="T301" s="234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5" t="s">
        <v>143</v>
      </c>
      <c r="AU301" s="235" t="s">
        <v>83</v>
      </c>
      <c r="AV301" s="13" t="s">
        <v>80</v>
      </c>
      <c r="AW301" s="13" t="s">
        <v>33</v>
      </c>
      <c r="AX301" s="13" t="s">
        <v>72</v>
      </c>
      <c r="AY301" s="235" t="s">
        <v>132</v>
      </c>
    </row>
    <row r="302" s="14" customFormat="1">
      <c r="A302" s="14"/>
      <c r="B302" s="236"/>
      <c r="C302" s="237"/>
      <c r="D302" s="227" t="s">
        <v>143</v>
      </c>
      <c r="E302" s="238" t="s">
        <v>19</v>
      </c>
      <c r="F302" s="239" t="s">
        <v>1042</v>
      </c>
      <c r="G302" s="237"/>
      <c r="H302" s="240">
        <v>7</v>
      </c>
      <c r="I302" s="241"/>
      <c r="J302" s="237"/>
      <c r="K302" s="237"/>
      <c r="L302" s="242"/>
      <c r="M302" s="243"/>
      <c r="N302" s="244"/>
      <c r="O302" s="244"/>
      <c r="P302" s="244"/>
      <c r="Q302" s="244"/>
      <c r="R302" s="244"/>
      <c r="S302" s="244"/>
      <c r="T302" s="245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6" t="s">
        <v>143</v>
      </c>
      <c r="AU302" s="246" t="s">
        <v>83</v>
      </c>
      <c r="AV302" s="14" t="s">
        <v>83</v>
      </c>
      <c r="AW302" s="14" t="s">
        <v>33</v>
      </c>
      <c r="AX302" s="14" t="s">
        <v>80</v>
      </c>
      <c r="AY302" s="246" t="s">
        <v>132</v>
      </c>
    </row>
    <row r="303" s="2" customFormat="1" ht="16.5" customHeight="1">
      <c r="A303" s="41"/>
      <c r="B303" s="42"/>
      <c r="C303" s="273" t="s">
        <v>674</v>
      </c>
      <c r="D303" s="273" t="s">
        <v>547</v>
      </c>
      <c r="E303" s="274" t="s">
        <v>1067</v>
      </c>
      <c r="F303" s="275" t="s">
        <v>1068</v>
      </c>
      <c r="G303" s="276" t="s">
        <v>137</v>
      </c>
      <c r="H303" s="277">
        <v>6</v>
      </c>
      <c r="I303" s="278"/>
      <c r="J303" s="279">
        <f>ROUND(I303*H303,2)</f>
        <v>0</v>
      </c>
      <c r="K303" s="275" t="s">
        <v>138</v>
      </c>
      <c r="L303" s="280"/>
      <c r="M303" s="281" t="s">
        <v>19</v>
      </c>
      <c r="N303" s="282" t="s">
        <v>43</v>
      </c>
      <c r="O303" s="87"/>
      <c r="P303" s="216">
        <f>O303*H303</f>
        <v>0</v>
      </c>
      <c r="Q303" s="216">
        <v>0.13</v>
      </c>
      <c r="R303" s="216">
        <f>Q303*H303</f>
        <v>0.78000000000000003</v>
      </c>
      <c r="S303" s="216">
        <v>0</v>
      </c>
      <c r="T303" s="217">
        <f>S303*H303</f>
        <v>0</v>
      </c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  <c r="AE303" s="41"/>
      <c r="AR303" s="218" t="s">
        <v>197</v>
      </c>
      <c r="AT303" s="218" t="s">
        <v>547</v>
      </c>
      <c r="AU303" s="218" t="s">
        <v>83</v>
      </c>
      <c r="AY303" s="20" t="s">
        <v>132</v>
      </c>
      <c r="BE303" s="219">
        <f>IF(N303="základní",J303,0)</f>
        <v>0</v>
      </c>
      <c r="BF303" s="219">
        <f>IF(N303="snížená",J303,0)</f>
        <v>0</v>
      </c>
      <c r="BG303" s="219">
        <f>IF(N303="zákl. přenesená",J303,0)</f>
        <v>0</v>
      </c>
      <c r="BH303" s="219">
        <f>IF(N303="sníž. přenesená",J303,0)</f>
        <v>0</v>
      </c>
      <c r="BI303" s="219">
        <f>IF(N303="nulová",J303,0)</f>
        <v>0</v>
      </c>
      <c r="BJ303" s="20" t="s">
        <v>80</v>
      </c>
      <c r="BK303" s="219">
        <f>ROUND(I303*H303,2)</f>
        <v>0</v>
      </c>
      <c r="BL303" s="20" t="s">
        <v>139</v>
      </c>
      <c r="BM303" s="218" t="s">
        <v>1069</v>
      </c>
    </row>
    <row r="304" s="13" customFormat="1">
      <c r="A304" s="13"/>
      <c r="B304" s="225"/>
      <c r="C304" s="226"/>
      <c r="D304" s="227" t="s">
        <v>143</v>
      </c>
      <c r="E304" s="228" t="s">
        <v>19</v>
      </c>
      <c r="F304" s="229" t="s">
        <v>1062</v>
      </c>
      <c r="G304" s="226"/>
      <c r="H304" s="228" t="s">
        <v>19</v>
      </c>
      <c r="I304" s="230"/>
      <c r="J304" s="226"/>
      <c r="K304" s="226"/>
      <c r="L304" s="231"/>
      <c r="M304" s="232"/>
      <c r="N304" s="233"/>
      <c r="O304" s="233"/>
      <c r="P304" s="233"/>
      <c r="Q304" s="233"/>
      <c r="R304" s="233"/>
      <c r="S304" s="233"/>
      <c r="T304" s="234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5" t="s">
        <v>143</v>
      </c>
      <c r="AU304" s="235" t="s">
        <v>83</v>
      </c>
      <c r="AV304" s="13" t="s">
        <v>80</v>
      </c>
      <c r="AW304" s="13" t="s">
        <v>33</v>
      </c>
      <c r="AX304" s="13" t="s">
        <v>72</v>
      </c>
      <c r="AY304" s="235" t="s">
        <v>132</v>
      </c>
    </row>
    <row r="305" s="14" customFormat="1">
      <c r="A305" s="14"/>
      <c r="B305" s="236"/>
      <c r="C305" s="237"/>
      <c r="D305" s="227" t="s">
        <v>143</v>
      </c>
      <c r="E305" s="238" t="s">
        <v>19</v>
      </c>
      <c r="F305" s="239" t="s">
        <v>1041</v>
      </c>
      <c r="G305" s="237"/>
      <c r="H305" s="240">
        <v>6</v>
      </c>
      <c r="I305" s="241"/>
      <c r="J305" s="237"/>
      <c r="K305" s="237"/>
      <c r="L305" s="242"/>
      <c r="M305" s="243"/>
      <c r="N305" s="244"/>
      <c r="O305" s="244"/>
      <c r="P305" s="244"/>
      <c r="Q305" s="244"/>
      <c r="R305" s="244"/>
      <c r="S305" s="244"/>
      <c r="T305" s="245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6" t="s">
        <v>143</v>
      </c>
      <c r="AU305" s="246" t="s">
        <v>83</v>
      </c>
      <c r="AV305" s="14" t="s">
        <v>83</v>
      </c>
      <c r="AW305" s="14" t="s">
        <v>33</v>
      </c>
      <c r="AX305" s="14" t="s">
        <v>80</v>
      </c>
      <c r="AY305" s="246" t="s">
        <v>132</v>
      </c>
    </row>
    <row r="306" s="2" customFormat="1" ht="37.8" customHeight="1">
      <c r="A306" s="41"/>
      <c r="B306" s="42"/>
      <c r="C306" s="207" t="s">
        <v>678</v>
      </c>
      <c r="D306" s="207" t="s">
        <v>134</v>
      </c>
      <c r="E306" s="208" t="s">
        <v>1070</v>
      </c>
      <c r="F306" s="209" t="s">
        <v>1071</v>
      </c>
      <c r="G306" s="210" t="s">
        <v>137</v>
      </c>
      <c r="H306" s="211">
        <v>37</v>
      </c>
      <c r="I306" s="212"/>
      <c r="J306" s="213">
        <f>ROUND(I306*H306,2)</f>
        <v>0</v>
      </c>
      <c r="K306" s="209" t="s">
        <v>138</v>
      </c>
      <c r="L306" s="47"/>
      <c r="M306" s="214" t="s">
        <v>19</v>
      </c>
      <c r="N306" s="215" t="s">
        <v>43</v>
      </c>
      <c r="O306" s="87"/>
      <c r="P306" s="216">
        <f>O306*H306</f>
        <v>0</v>
      </c>
      <c r="Q306" s="216">
        <v>0.090620000000000006</v>
      </c>
      <c r="R306" s="216">
        <f>Q306*H306</f>
        <v>3.3529400000000003</v>
      </c>
      <c r="S306" s="216">
        <v>0</v>
      </c>
      <c r="T306" s="217">
        <f>S306*H306</f>
        <v>0</v>
      </c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R306" s="218" t="s">
        <v>139</v>
      </c>
      <c r="AT306" s="218" t="s">
        <v>134</v>
      </c>
      <c r="AU306" s="218" t="s">
        <v>83</v>
      </c>
      <c r="AY306" s="20" t="s">
        <v>132</v>
      </c>
      <c r="BE306" s="219">
        <f>IF(N306="základní",J306,0)</f>
        <v>0</v>
      </c>
      <c r="BF306" s="219">
        <f>IF(N306="snížená",J306,0)</f>
        <v>0</v>
      </c>
      <c r="BG306" s="219">
        <f>IF(N306="zákl. přenesená",J306,0)</f>
        <v>0</v>
      </c>
      <c r="BH306" s="219">
        <f>IF(N306="sníž. přenesená",J306,0)</f>
        <v>0</v>
      </c>
      <c r="BI306" s="219">
        <f>IF(N306="nulová",J306,0)</f>
        <v>0</v>
      </c>
      <c r="BJ306" s="20" t="s">
        <v>80</v>
      </c>
      <c r="BK306" s="219">
        <f>ROUND(I306*H306,2)</f>
        <v>0</v>
      </c>
      <c r="BL306" s="20" t="s">
        <v>139</v>
      </c>
      <c r="BM306" s="218" t="s">
        <v>1072</v>
      </c>
    </row>
    <row r="307" s="2" customFormat="1">
      <c r="A307" s="41"/>
      <c r="B307" s="42"/>
      <c r="C307" s="43"/>
      <c r="D307" s="220" t="s">
        <v>141</v>
      </c>
      <c r="E307" s="43"/>
      <c r="F307" s="221" t="s">
        <v>1073</v>
      </c>
      <c r="G307" s="43"/>
      <c r="H307" s="43"/>
      <c r="I307" s="222"/>
      <c r="J307" s="43"/>
      <c r="K307" s="43"/>
      <c r="L307" s="47"/>
      <c r="M307" s="223"/>
      <c r="N307" s="224"/>
      <c r="O307" s="87"/>
      <c r="P307" s="87"/>
      <c r="Q307" s="87"/>
      <c r="R307" s="87"/>
      <c r="S307" s="87"/>
      <c r="T307" s="88"/>
      <c r="U307" s="41"/>
      <c r="V307" s="41"/>
      <c r="W307" s="41"/>
      <c r="X307" s="41"/>
      <c r="Y307" s="41"/>
      <c r="Z307" s="41"/>
      <c r="AA307" s="41"/>
      <c r="AB307" s="41"/>
      <c r="AC307" s="41"/>
      <c r="AD307" s="41"/>
      <c r="AE307" s="41"/>
      <c r="AT307" s="20" t="s">
        <v>141</v>
      </c>
      <c r="AU307" s="20" t="s">
        <v>83</v>
      </c>
    </row>
    <row r="308" s="14" customFormat="1">
      <c r="A308" s="14"/>
      <c r="B308" s="236"/>
      <c r="C308" s="237"/>
      <c r="D308" s="227" t="s">
        <v>143</v>
      </c>
      <c r="E308" s="238" t="s">
        <v>19</v>
      </c>
      <c r="F308" s="239" t="s">
        <v>989</v>
      </c>
      <c r="G308" s="237"/>
      <c r="H308" s="240">
        <v>25</v>
      </c>
      <c r="I308" s="241"/>
      <c r="J308" s="237"/>
      <c r="K308" s="237"/>
      <c r="L308" s="242"/>
      <c r="M308" s="243"/>
      <c r="N308" s="244"/>
      <c r="O308" s="244"/>
      <c r="P308" s="244"/>
      <c r="Q308" s="244"/>
      <c r="R308" s="244"/>
      <c r="S308" s="244"/>
      <c r="T308" s="245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46" t="s">
        <v>143</v>
      </c>
      <c r="AU308" s="246" t="s">
        <v>83</v>
      </c>
      <c r="AV308" s="14" t="s">
        <v>83</v>
      </c>
      <c r="AW308" s="14" t="s">
        <v>33</v>
      </c>
      <c r="AX308" s="14" t="s">
        <v>72</v>
      </c>
      <c r="AY308" s="246" t="s">
        <v>132</v>
      </c>
    </row>
    <row r="309" s="14" customFormat="1">
      <c r="A309" s="14"/>
      <c r="B309" s="236"/>
      <c r="C309" s="237"/>
      <c r="D309" s="227" t="s">
        <v>143</v>
      </c>
      <c r="E309" s="238" t="s">
        <v>19</v>
      </c>
      <c r="F309" s="239" t="s">
        <v>1048</v>
      </c>
      <c r="G309" s="237"/>
      <c r="H309" s="240">
        <v>12</v>
      </c>
      <c r="I309" s="241"/>
      <c r="J309" s="237"/>
      <c r="K309" s="237"/>
      <c r="L309" s="242"/>
      <c r="M309" s="243"/>
      <c r="N309" s="244"/>
      <c r="O309" s="244"/>
      <c r="P309" s="244"/>
      <c r="Q309" s="244"/>
      <c r="R309" s="244"/>
      <c r="S309" s="244"/>
      <c r="T309" s="245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46" t="s">
        <v>143</v>
      </c>
      <c r="AU309" s="246" t="s">
        <v>83</v>
      </c>
      <c r="AV309" s="14" t="s">
        <v>83</v>
      </c>
      <c r="AW309" s="14" t="s">
        <v>33</v>
      </c>
      <c r="AX309" s="14" t="s">
        <v>72</v>
      </c>
      <c r="AY309" s="246" t="s">
        <v>132</v>
      </c>
    </row>
    <row r="310" s="15" customFormat="1">
      <c r="A310" s="15"/>
      <c r="B310" s="247"/>
      <c r="C310" s="248"/>
      <c r="D310" s="227" t="s">
        <v>143</v>
      </c>
      <c r="E310" s="249" t="s">
        <v>19</v>
      </c>
      <c r="F310" s="250" t="s">
        <v>148</v>
      </c>
      <c r="G310" s="248"/>
      <c r="H310" s="251">
        <v>37</v>
      </c>
      <c r="I310" s="252"/>
      <c r="J310" s="248"/>
      <c r="K310" s="248"/>
      <c r="L310" s="253"/>
      <c r="M310" s="254"/>
      <c r="N310" s="255"/>
      <c r="O310" s="255"/>
      <c r="P310" s="255"/>
      <c r="Q310" s="255"/>
      <c r="R310" s="255"/>
      <c r="S310" s="255"/>
      <c r="T310" s="256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57" t="s">
        <v>143</v>
      </c>
      <c r="AU310" s="257" t="s">
        <v>83</v>
      </c>
      <c r="AV310" s="15" t="s">
        <v>139</v>
      </c>
      <c r="AW310" s="15" t="s">
        <v>33</v>
      </c>
      <c r="AX310" s="15" t="s">
        <v>80</v>
      </c>
      <c r="AY310" s="257" t="s">
        <v>132</v>
      </c>
    </row>
    <row r="311" s="2" customFormat="1" ht="16.5" customHeight="1">
      <c r="A311" s="41"/>
      <c r="B311" s="42"/>
      <c r="C311" s="273" t="s">
        <v>684</v>
      </c>
      <c r="D311" s="273" t="s">
        <v>547</v>
      </c>
      <c r="E311" s="274" t="s">
        <v>1074</v>
      </c>
      <c r="F311" s="275" t="s">
        <v>1075</v>
      </c>
      <c r="G311" s="276" t="s">
        <v>137</v>
      </c>
      <c r="H311" s="277">
        <v>25.75</v>
      </c>
      <c r="I311" s="278"/>
      <c r="J311" s="279">
        <f>ROUND(I311*H311,2)</f>
        <v>0</v>
      </c>
      <c r="K311" s="275" t="s">
        <v>138</v>
      </c>
      <c r="L311" s="280"/>
      <c r="M311" s="281" t="s">
        <v>19</v>
      </c>
      <c r="N311" s="282" t="s">
        <v>43</v>
      </c>
      <c r="O311" s="87"/>
      <c r="P311" s="216">
        <f>O311*H311</f>
        <v>0</v>
      </c>
      <c r="Q311" s="216">
        <v>0.152</v>
      </c>
      <c r="R311" s="216">
        <f>Q311*H311</f>
        <v>3.9139999999999997</v>
      </c>
      <c r="S311" s="216">
        <v>0</v>
      </c>
      <c r="T311" s="217">
        <f>S311*H311</f>
        <v>0</v>
      </c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R311" s="218" t="s">
        <v>197</v>
      </c>
      <c r="AT311" s="218" t="s">
        <v>547</v>
      </c>
      <c r="AU311" s="218" t="s">
        <v>83</v>
      </c>
      <c r="AY311" s="20" t="s">
        <v>132</v>
      </c>
      <c r="BE311" s="219">
        <f>IF(N311="základní",J311,0)</f>
        <v>0</v>
      </c>
      <c r="BF311" s="219">
        <f>IF(N311="snížená",J311,0)</f>
        <v>0</v>
      </c>
      <c r="BG311" s="219">
        <f>IF(N311="zákl. přenesená",J311,0)</f>
        <v>0</v>
      </c>
      <c r="BH311" s="219">
        <f>IF(N311="sníž. přenesená",J311,0)</f>
        <v>0</v>
      </c>
      <c r="BI311" s="219">
        <f>IF(N311="nulová",J311,0)</f>
        <v>0</v>
      </c>
      <c r="BJ311" s="20" t="s">
        <v>80</v>
      </c>
      <c r="BK311" s="219">
        <f>ROUND(I311*H311,2)</f>
        <v>0</v>
      </c>
      <c r="BL311" s="20" t="s">
        <v>139</v>
      </c>
      <c r="BM311" s="218" t="s">
        <v>1076</v>
      </c>
    </row>
    <row r="312" s="13" customFormat="1">
      <c r="A312" s="13"/>
      <c r="B312" s="225"/>
      <c r="C312" s="226"/>
      <c r="D312" s="227" t="s">
        <v>143</v>
      </c>
      <c r="E312" s="228" t="s">
        <v>19</v>
      </c>
      <c r="F312" s="229" t="s">
        <v>1062</v>
      </c>
      <c r="G312" s="226"/>
      <c r="H312" s="228" t="s">
        <v>19</v>
      </c>
      <c r="I312" s="230"/>
      <c r="J312" s="226"/>
      <c r="K312" s="226"/>
      <c r="L312" s="231"/>
      <c r="M312" s="232"/>
      <c r="N312" s="233"/>
      <c r="O312" s="233"/>
      <c r="P312" s="233"/>
      <c r="Q312" s="233"/>
      <c r="R312" s="233"/>
      <c r="S312" s="233"/>
      <c r="T312" s="234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5" t="s">
        <v>143</v>
      </c>
      <c r="AU312" s="235" t="s">
        <v>83</v>
      </c>
      <c r="AV312" s="13" t="s">
        <v>80</v>
      </c>
      <c r="AW312" s="13" t="s">
        <v>33</v>
      </c>
      <c r="AX312" s="13" t="s">
        <v>72</v>
      </c>
      <c r="AY312" s="235" t="s">
        <v>132</v>
      </c>
    </row>
    <row r="313" s="14" customFormat="1">
      <c r="A313" s="14"/>
      <c r="B313" s="236"/>
      <c r="C313" s="237"/>
      <c r="D313" s="227" t="s">
        <v>143</v>
      </c>
      <c r="E313" s="238" t="s">
        <v>19</v>
      </c>
      <c r="F313" s="239" t="s">
        <v>989</v>
      </c>
      <c r="G313" s="237"/>
      <c r="H313" s="240">
        <v>25</v>
      </c>
      <c r="I313" s="241"/>
      <c r="J313" s="237"/>
      <c r="K313" s="237"/>
      <c r="L313" s="242"/>
      <c r="M313" s="243"/>
      <c r="N313" s="244"/>
      <c r="O313" s="244"/>
      <c r="P313" s="244"/>
      <c r="Q313" s="244"/>
      <c r="R313" s="244"/>
      <c r="S313" s="244"/>
      <c r="T313" s="245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46" t="s">
        <v>143</v>
      </c>
      <c r="AU313" s="246" t="s">
        <v>83</v>
      </c>
      <c r="AV313" s="14" t="s">
        <v>83</v>
      </c>
      <c r="AW313" s="14" t="s">
        <v>33</v>
      </c>
      <c r="AX313" s="14" t="s">
        <v>80</v>
      </c>
      <c r="AY313" s="246" t="s">
        <v>132</v>
      </c>
    </row>
    <row r="314" s="14" customFormat="1">
      <c r="A314" s="14"/>
      <c r="B314" s="236"/>
      <c r="C314" s="237"/>
      <c r="D314" s="227" t="s">
        <v>143</v>
      </c>
      <c r="E314" s="237"/>
      <c r="F314" s="239" t="s">
        <v>1077</v>
      </c>
      <c r="G314" s="237"/>
      <c r="H314" s="240">
        <v>25.75</v>
      </c>
      <c r="I314" s="241"/>
      <c r="J314" s="237"/>
      <c r="K314" s="237"/>
      <c r="L314" s="242"/>
      <c r="M314" s="243"/>
      <c r="N314" s="244"/>
      <c r="O314" s="244"/>
      <c r="P314" s="244"/>
      <c r="Q314" s="244"/>
      <c r="R314" s="244"/>
      <c r="S314" s="244"/>
      <c r="T314" s="245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46" t="s">
        <v>143</v>
      </c>
      <c r="AU314" s="246" t="s">
        <v>83</v>
      </c>
      <c r="AV314" s="14" t="s">
        <v>83</v>
      </c>
      <c r="AW314" s="14" t="s">
        <v>4</v>
      </c>
      <c r="AX314" s="14" t="s">
        <v>80</v>
      </c>
      <c r="AY314" s="246" t="s">
        <v>132</v>
      </c>
    </row>
    <row r="315" s="2" customFormat="1" ht="16.5" customHeight="1">
      <c r="A315" s="41"/>
      <c r="B315" s="42"/>
      <c r="C315" s="273" t="s">
        <v>688</v>
      </c>
      <c r="D315" s="273" t="s">
        <v>547</v>
      </c>
      <c r="E315" s="274" t="s">
        <v>1078</v>
      </c>
      <c r="F315" s="275" t="s">
        <v>1079</v>
      </c>
      <c r="G315" s="276" t="s">
        <v>137</v>
      </c>
      <c r="H315" s="277">
        <v>12.359999999999999</v>
      </c>
      <c r="I315" s="278"/>
      <c r="J315" s="279">
        <f>ROUND(I315*H315,2)</f>
        <v>0</v>
      </c>
      <c r="K315" s="275" t="s">
        <v>138</v>
      </c>
      <c r="L315" s="280"/>
      <c r="M315" s="281" t="s">
        <v>19</v>
      </c>
      <c r="N315" s="282" t="s">
        <v>43</v>
      </c>
      <c r="O315" s="87"/>
      <c r="P315" s="216">
        <f>O315*H315</f>
        <v>0</v>
      </c>
      <c r="Q315" s="216">
        <v>0.17599999999999999</v>
      </c>
      <c r="R315" s="216">
        <f>Q315*H315</f>
        <v>2.17536</v>
      </c>
      <c r="S315" s="216">
        <v>0</v>
      </c>
      <c r="T315" s="217">
        <f>S315*H315</f>
        <v>0</v>
      </c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41"/>
      <c r="AR315" s="218" t="s">
        <v>197</v>
      </c>
      <c r="AT315" s="218" t="s">
        <v>547</v>
      </c>
      <c r="AU315" s="218" t="s">
        <v>83</v>
      </c>
      <c r="AY315" s="20" t="s">
        <v>132</v>
      </c>
      <c r="BE315" s="219">
        <f>IF(N315="základní",J315,0)</f>
        <v>0</v>
      </c>
      <c r="BF315" s="219">
        <f>IF(N315="snížená",J315,0)</f>
        <v>0</v>
      </c>
      <c r="BG315" s="219">
        <f>IF(N315="zákl. přenesená",J315,0)</f>
        <v>0</v>
      </c>
      <c r="BH315" s="219">
        <f>IF(N315="sníž. přenesená",J315,0)</f>
        <v>0</v>
      </c>
      <c r="BI315" s="219">
        <f>IF(N315="nulová",J315,0)</f>
        <v>0</v>
      </c>
      <c r="BJ315" s="20" t="s">
        <v>80</v>
      </c>
      <c r="BK315" s="219">
        <f>ROUND(I315*H315,2)</f>
        <v>0</v>
      </c>
      <c r="BL315" s="20" t="s">
        <v>139</v>
      </c>
      <c r="BM315" s="218" t="s">
        <v>1080</v>
      </c>
    </row>
    <row r="316" s="13" customFormat="1">
      <c r="A316" s="13"/>
      <c r="B316" s="225"/>
      <c r="C316" s="226"/>
      <c r="D316" s="227" t="s">
        <v>143</v>
      </c>
      <c r="E316" s="228" t="s">
        <v>19</v>
      </c>
      <c r="F316" s="229" t="s">
        <v>1062</v>
      </c>
      <c r="G316" s="226"/>
      <c r="H316" s="228" t="s">
        <v>19</v>
      </c>
      <c r="I316" s="230"/>
      <c r="J316" s="226"/>
      <c r="K316" s="226"/>
      <c r="L316" s="231"/>
      <c r="M316" s="232"/>
      <c r="N316" s="233"/>
      <c r="O316" s="233"/>
      <c r="P316" s="233"/>
      <c r="Q316" s="233"/>
      <c r="R316" s="233"/>
      <c r="S316" s="233"/>
      <c r="T316" s="234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5" t="s">
        <v>143</v>
      </c>
      <c r="AU316" s="235" t="s">
        <v>83</v>
      </c>
      <c r="AV316" s="13" t="s">
        <v>80</v>
      </c>
      <c r="AW316" s="13" t="s">
        <v>33</v>
      </c>
      <c r="AX316" s="13" t="s">
        <v>72</v>
      </c>
      <c r="AY316" s="235" t="s">
        <v>132</v>
      </c>
    </row>
    <row r="317" s="14" customFormat="1">
      <c r="A317" s="14"/>
      <c r="B317" s="236"/>
      <c r="C317" s="237"/>
      <c r="D317" s="227" t="s">
        <v>143</v>
      </c>
      <c r="E317" s="238" t="s">
        <v>19</v>
      </c>
      <c r="F317" s="239" t="s">
        <v>1048</v>
      </c>
      <c r="G317" s="237"/>
      <c r="H317" s="240">
        <v>12</v>
      </c>
      <c r="I317" s="241"/>
      <c r="J317" s="237"/>
      <c r="K317" s="237"/>
      <c r="L317" s="242"/>
      <c r="M317" s="243"/>
      <c r="N317" s="244"/>
      <c r="O317" s="244"/>
      <c r="P317" s="244"/>
      <c r="Q317" s="244"/>
      <c r="R317" s="244"/>
      <c r="S317" s="244"/>
      <c r="T317" s="245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46" t="s">
        <v>143</v>
      </c>
      <c r="AU317" s="246" t="s">
        <v>83</v>
      </c>
      <c r="AV317" s="14" t="s">
        <v>83</v>
      </c>
      <c r="AW317" s="14" t="s">
        <v>33</v>
      </c>
      <c r="AX317" s="14" t="s">
        <v>80</v>
      </c>
      <c r="AY317" s="246" t="s">
        <v>132</v>
      </c>
    </row>
    <row r="318" s="14" customFormat="1">
      <c r="A318" s="14"/>
      <c r="B318" s="236"/>
      <c r="C318" s="237"/>
      <c r="D318" s="227" t="s">
        <v>143</v>
      </c>
      <c r="E318" s="237"/>
      <c r="F318" s="239" t="s">
        <v>1081</v>
      </c>
      <c r="G318" s="237"/>
      <c r="H318" s="240">
        <v>12.359999999999999</v>
      </c>
      <c r="I318" s="241"/>
      <c r="J318" s="237"/>
      <c r="K318" s="237"/>
      <c r="L318" s="242"/>
      <c r="M318" s="243"/>
      <c r="N318" s="244"/>
      <c r="O318" s="244"/>
      <c r="P318" s="244"/>
      <c r="Q318" s="244"/>
      <c r="R318" s="244"/>
      <c r="S318" s="244"/>
      <c r="T318" s="245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46" t="s">
        <v>143</v>
      </c>
      <c r="AU318" s="246" t="s">
        <v>83</v>
      </c>
      <c r="AV318" s="14" t="s">
        <v>83</v>
      </c>
      <c r="AW318" s="14" t="s">
        <v>4</v>
      </c>
      <c r="AX318" s="14" t="s">
        <v>80</v>
      </c>
      <c r="AY318" s="246" t="s">
        <v>132</v>
      </c>
    </row>
    <row r="319" s="12" customFormat="1" ht="22.8" customHeight="1">
      <c r="A319" s="12"/>
      <c r="B319" s="191"/>
      <c r="C319" s="192"/>
      <c r="D319" s="193" t="s">
        <v>71</v>
      </c>
      <c r="E319" s="205" t="s">
        <v>208</v>
      </c>
      <c r="F319" s="205" t="s">
        <v>239</v>
      </c>
      <c r="G319" s="192"/>
      <c r="H319" s="192"/>
      <c r="I319" s="195"/>
      <c r="J319" s="206">
        <f>BK319</f>
        <v>0</v>
      </c>
      <c r="K319" s="192"/>
      <c r="L319" s="197"/>
      <c r="M319" s="198"/>
      <c r="N319" s="199"/>
      <c r="O319" s="199"/>
      <c r="P319" s="200">
        <f>SUM(P320:P495)</f>
        <v>0</v>
      </c>
      <c r="Q319" s="199"/>
      <c r="R319" s="200">
        <f>SUM(R320:R495)</f>
        <v>73.038488999999998</v>
      </c>
      <c r="S319" s="199"/>
      <c r="T319" s="201">
        <f>SUM(T320:T495)</f>
        <v>11.965999999999999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202" t="s">
        <v>80</v>
      </c>
      <c r="AT319" s="203" t="s">
        <v>71</v>
      </c>
      <c r="AU319" s="203" t="s">
        <v>80</v>
      </c>
      <c r="AY319" s="202" t="s">
        <v>132</v>
      </c>
      <c r="BK319" s="204">
        <f>SUM(BK320:BK495)</f>
        <v>0</v>
      </c>
    </row>
    <row r="320" s="2" customFormat="1" ht="21.75" customHeight="1">
      <c r="A320" s="41"/>
      <c r="B320" s="42"/>
      <c r="C320" s="207" t="s">
        <v>692</v>
      </c>
      <c r="D320" s="207" t="s">
        <v>134</v>
      </c>
      <c r="E320" s="208" t="s">
        <v>241</v>
      </c>
      <c r="F320" s="209" t="s">
        <v>242</v>
      </c>
      <c r="G320" s="210" t="s">
        <v>243</v>
      </c>
      <c r="H320" s="211">
        <v>6</v>
      </c>
      <c r="I320" s="212"/>
      <c r="J320" s="213">
        <f>ROUND(I320*H320,2)</f>
        <v>0</v>
      </c>
      <c r="K320" s="209" t="s">
        <v>138</v>
      </c>
      <c r="L320" s="47"/>
      <c r="M320" s="214" t="s">
        <v>19</v>
      </c>
      <c r="N320" s="215" t="s">
        <v>43</v>
      </c>
      <c r="O320" s="87"/>
      <c r="P320" s="216">
        <f>O320*H320</f>
        <v>0</v>
      </c>
      <c r="Q320" s="216">
        <v>0</v>
      </c>
      <c r="R320" s="216">
        <f>Q320*H320</f>
        <v>0</v>
      </c>
      <c r="S320" s="216">
        <v>0</v>
      </c>
      <c r="T320" s="217">
        <f>S320*H320</f>
        <v>0</v>
      </c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R320" s="218" t="s">
        <v>139</v>
      </c>
      <c r="AT320" s="218" t="s">
        <v>134</v>
      </c>
      <c r="AU320" s="218" t="s">
        <v>83</v>
      </c>
      <c r="AY320" s="20" t="s">
        <v>132</v>
      </c>
      <c r="BE320" s="219">
        <f>IF(N320="základní",J320,0)</f>
        <v>0</v>
      </c>
      <c r="BF320" s="219">
        <f>IF(N320="snížená",J320,0)</f>
        <v>0</v>
      </c>
      <c r="BG320" s="219">
        <f>IF(N320="zákl. přenesená",J320,0)</f>
        <v>0</v>
      </c>
      <c r="BH320" s="219">
        <f>IF(N320="sníž. přenesená",J320,0)</f>
        <v>0</v>
      </c>
      <c r="BI320" s="219">
        <f>IF(N320="nulová",J320,0)</f>
        <v>0</v>
      </c>
      <c r="BJ320" s="20" t="s">
        <v>80</v>
      </c>
      <c r="BK320" s="219">
        <f>ROUND(I320*H320,2)</f>
        <v>0</v>
      </c>
      <c r="BL320" s="20" t="s">
        <v>139</v>
      </c>
      <c r="BM320" s="218" t="s">
        <v>244</v>
      </c>
    </row>
    <row r="321" s="2" customFormat="1">
      <c r="A321" s="41"/>
      <c r="B321" s="42"/>
      <c r="C321" s="43"/>
      <c r="D321" s="220" t="s">
        <v>141</v>
      </c>
      <c r="E321" s="43"/>
      <c r="F321" s="221" t="s">
        <v>245</v>
      </c>
      <c r="G321" s="43"/>
      <c r="H321" s="43"/>
      <c r="I321" s="222"/>
      <c r="J321" s="43"/>
      <c r="K321" s="43"/>
      <c r="L321" s="47"/>
      <c r="M321" s="223"/>
      <c r="N321" s="224"/>
      <c r="O321" s="87"/>
      <c r="P321" s="87"/>
      <c r="Q321" s="87"/>
      <c r="R321" s="87"/>
      <c r="S321" s="87"/>
      <c r="T321" s="88"/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T321" s="20" t="s">
        <v>141</v>
      </c>
      <c r="AU321" s="20" t="s">
        <v>83</v>
      </c>
    </row>
    <row r="322" s="13" customFormat="1">
      <c r="A322" s="13"/>
      <c r="B322" s="225"/>
      <c r="C322" s="226"/>
      <c r="D322" s="227" t="s">
        <v>143</v>
      </c>
      <c r="E322" s="228" t="s">
        <v>19</v>
      </c>
      <c r="F322" s="229" t="s">
        <v>246</v>
      </c>
      <c r="G322" s="226"/>
      <c r="H322" s="228" t="s">
        <v>19</v>
      </c>
      <c r="I322" s="230"/>
      <c r="J322" s="226"/>
      <c r="K322" s="226"/>
      <c r="L322" s="231"/>
      <c r="M322" s="232"/>
      <c r="N322" s="233"/>
      <c r="O322" s="233"/>
      <c r="P322" s="233"/>
      <c r="Q322" s="233"/>
      <c r="R322" s="233"/>
      <c r="S322" s="233"/>
      <c r="T322" s="234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5" t="s">
        <v>143</v>
      </c>
      <c r="AU322" s="235" t="s">
        <v>83</v>
      </c>
      <c r="AV322" s="13" t="s">
        <v>80</v>
      </c>
      <c r="AW322" s="13" t="s">
        <v>33</v>
      </c>
      <c r="AX322" s="13" t="s">
        <v>72</v>
      </c>
      <c r="AY322" s="235" t="s">
        <v>132</v>
      </c>
    </row>
    <row r="323" s="14" customFormat="1">
      <c r="A323" s="14"/>
      <c r="B323" s="236"/>
      <c r="C323" s="237"/>
      <c r="D323" s="227" t="s">
        <v>143</v>
      </c>
      <c r="E323" s="238" t="s">
        <v>19</v>
      </c>
      <c r="F323" s="239" t="s">
        <v>1082</v>
      </c>
      <c r="G323" s="237"/>
      <c r="H323" s="240">
        <v>2</v>
      </c>
      <c r="I323" s="241"/>
      <c r="J323" s="237"/>
      <c r="K323" s="237"/>
      <c r="L323" s="242"/>
      <c r="M323" s="243"/>
      <c r="N323" s="244"/>
      <c r="O323" s="244"/>
      <c r="P323" s="244"/>
      <c r="Q323" s="244"/>
      <c r="R323" s="244"/>
      <c r="S323" s="244"/>
      <c r="T323" s="245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46" t="s">
        <v>143</v>
      </c>
      <c r="AU323" s="246" t="s">
        <v>83</v>
      </c>
      <c r="AV323" s="14" t="s">
        <v>83</v>
      </c>
      <c r="AW323" s="14" t="s">
        <v>33</v>
      </c>
      <c r="AX323" s="14" t="s">
        <v>72</v>
      </c>
      <c r="AY323" s="246" t="s">
        <v>132</v>
      </c>
    </row>
    <row r="324" s="14" customFormat="1">
      <c r="A324" s="14"/>
      <c r="B324" s="236"/>
      <c r="C324" s="237"/>
      <c r="D324" s="227" t="s">
        <v>143</v>
      </c>
      <c r="E324" s="238" t="s">
        <v>19</v>
      </c>
      <c r="F324" s="239" t="s">
        <v>1083</v>
      </c>
      <c r="G324" s="237"/>
      <c r="H324" s="240">
        <v>2</v>
      </c>
      <c r="I324" s="241"/>
      <c r="J324" s="237"/>
      <c r="K324" s="237"/>
      <c r="L324" s="242"/>
      <c r="M324" s="243"/>
      <c r="N324" s="244"/>
      <c r="O324" s="244"/>
      <c r="P324" s="244"/>
      <c r="Q324" s="244"/>
      <c r="R324" s="244"/>
      <c r="S324" s="244"/>
      <c r="T324" s="245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46" t="s">
        <v>143</v>
      </c>
      <c r="AU324" s="246" t="s">
        <v>83</v>
      </c>
      <c r="AV324" s="14" t="s">
        <v>83</v>
      </c>
      <c r="AW324" s="14" t="s">
        <v>33</v>
      </c>
      <c r="AX324" s="14" t="s">
        <v>72</v>
      </c>
      <c r="AY324" s="246" t="s">
        <v>132</v>
      </c>
    </row>
    <row r="325" s="14" customFormat="1">
      <c r="A325" s="14"/>
      <c r="B325" s="236"/>
      <c r="C325" s="237"/>
      <c r="D325" s="227" t="s">
        <v>143</v>
      </c>
      <c r="E325" s="238" t="s">
        <v>19</v>
      </c>
      <c r="F325" s="239" t="s">
        <v>1084</v>
      </c>
      <c r="G325" s="237"/>
      <c r="H325" s="240">
        <v>2</v>
      </c>
      <c r="I325" s="241"/>
      <c r="J325" s="237"/>
      <c r="K325" s="237"/>
      <c r="L325" s="242"/>
      <c r="M325" s="243"/>
      <c r="N325" s="244"/>
      <c r="O325" s="244"/>
      <c r="P325" s="244"/>
      <c r="Q325" s="244"/>
      <c r="R325" s="244"/>
      <c r="S325" s="244"/>
      <c r="T325" s="245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46" t="s">
        <v>143</v>
      </c>
      <c r="AU325" s="246" t="s">
        <v>83</v>
      </c>
      <c r="AV325" s="14" t="s">
        <v>83</v>
      </c>
      <c r="AW325" s="14" t="s">
        <v>33</v>
      </c>
      <c r="AX325" s="14" t="s">
        <v>72</v>
      </c>
      <c r="AY325" s="246" t="s">
        <v>132</v>
      </c>
    </row>
    <row r="326" s="15" customFormat="1">
      <c r="A326" s="15"/>
      <c r="B326" s="247"/>
      <c r="C326" s="248"/>
      <c r="D326" s="227" t="s">
        <v>143</v>
      </c>
      <c r="E326" s="249" t="s">
        <v>19</v>
      </c>
      <c r="F326" s="250" t="s">
        <v>148</v>
      </c>
      <c r="G326" s="248"/>
      <c r="H326" s="251">
        <v>6</v>
      </c>
      <c r="I326" s="252"/>
      <c r="J326" s="248"/>
      <c r="K326" s="248"/>
      <c r="L326" s="253"/>
      <c r="M326" s="254"/>
      <c r="N326" s="255"/>
      <c r="O326" s="255"/>
      <c r="P326" s="255"/>
      <c r="Q326" s="255"/>
      <c r="R326" s="255"/>
      <c r="S326" s="255"/>
      <c r="T326" s="256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57" t="s">
        <v>143</v>
      </c>
      <c r="AU326" s="257" t="s">
        <v>83</v>
      </c>
      <c r="AV326" s="15" t="s">
        <v>139</v>
      </c>
      <c r="AW326" s="15" t="s">
        <v>33</v>
      </c>
      <c r="AX326" s="15" t="s">
        <v>80</v>
      </c>
      <c r="AY326" s="257" t="s">
        <v>132</v>
      </c>
    </row>
    <row r="327" s="2" customFormat="1" ht="24.15" customHeight="1">
      <c r="A327" s="41"/>
      <c r="B327" s="42"/>
      <c r="C327" s="207" t="s">
        <v>696</v>
      </c>
      <c r="D327" s="207" t="s">
        <v>134</v>
      </c>
      <c r="E327" s="208" t="s">
        <v>256</v>
      </c>
      <c r="F327" s="209" t="s">
        <v>257</v>
      </c>
      <c r="G327" s="210" t="s">
        <v>243</v>
      </c>
      <c r="H327" s="211">
        <v>360</v>
      </c>
      <c r="I327" s="212"/>
      <c r="J327" s="213">
        <f>ROUND(I327*H327,2)</f>
        <v>0</v>
      </c>
      <c r="K327" s="209" t="s">
        <v>138</v>
      </c>
      <c r="L327" s="47"/>
      <c r="M327" s="214" t="s">
        <v>19</v>
      </c>
      <c r="N327" s="215" t="s">
        <v>43</v>
      </c>
      <c r="O327" s="87"/>
      <c r="P327" s="216">
        <f>O327*H327</f>
        <v>0</v>
      </c>
      <c r="Q327" s="216">
        <v>0</v>
      </c>
      <c r="R327" s="216">
        <f>Q327*H327</f>
        <v>0</v>
      </c>
      <c r="S327" s="216">
        <v>0</v>
      </c>
      <c r="T327" s="217">
        <f>S327*H327</f>
        <v>0</v>
      </c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R327" s="218" t="s">
        <v>139</v>
      </c>
      <c r="AT327" s="218" t="s">
        <v>134</v>
      </c>
      <c r="AU327" s="218" t="s">
        <v>83</v>
      </c>
      <c r="AY327" s="20" t="s">
        <v>132</v>
      </c>
      <c r="BE327" s="219">
        <f>IF(N327="základní",J327,0)</f>
        <v>0</v>
      </c>
      <c r="BF327" s="219">
        <f>IF(N327="snížená",J327,0)</f>
        <v>0</v>
      </c>
      <c r="BG327" s="219">
        <f>IF(N327="zákl. přenesená",J327,0)</f>
        <v>0</v>
      </c>
      <c r="BH327" s="219">
        <f>IF(N327="sníž. přenesená",J327,0)</f>
        <v>0</v>
      </c>
      <c r="BI327" s="219">
        <f>IF(N327="nulová",J327,0)</f>
        <v>0</v>
      </c>
      <c r="BJ327" s="20" t="s">
        <v>80</v>
      </c>
      <c r="BK327" s="219">
        <f>ROUND(I327*H327,2)</f>
        <v>0</v>
      </c>
      <c r="BL327" s="20" t="s">
        <v>139</v>
      </c>
      <c r="BM327" s="218" t="s">
        <v>258</v>
      </c>
    </row>
    <row r="328" s="2" customFormat="1">
      <c r="A328" s="41"/>
      <c r="B328" s="42"/>
      <c r="C328" s="43"/>
      <c r="D328" s="220" t="s">
        <v>141</v>
      </c>
      <c r="E328" s="43"/>
      <c r="F328" s="221" t="s">
        <v>259</v>
      </c>
      <c r="G328" s="43"/>
      <c r="H328" s="43"/>
      <c r="I328" s="222"/>
      <c r="J328" s="43"/>
      <c r="K328" s="43"/>
      <c r="L328" s="47"/>
      <c r="M328" s="223"/>
      <c r="N328" s="224"/>
      <c r="O328" s="87"/>
      <c r="P328" s="87"/>
      <c r="Q328" s="87"/>
      <c r="R328" s="87"/>
      <c r="S328" s="87"/>
      <c r="T328" s="88"/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  <c r="AT328" s="20" t="s">
        <v>141</v>
      </c>
      <c r="AU328" s="20" t="s">
        <v>83</v>
      </c>
    </row>
    <row r="329" s="13" customFormat="1">
      <c r="A329" s="13"/>
      <c r="B329" s="225"/>
      <c r="C329" s="226"/>
      <c r="D329" s="227" t="s">
        <v>143</v>
      </c>
      <c r="E329" s="228" t="s">
        <v>19</v>
      </c>
      <c r="F329" s="229" t="s">
        <v>1085</v>
      </c>
      <c r="G329" s="226"/>
      <c r="H329" s="228" t="s">
        <v>19</v>
      </c>
      <c r="I329" s="230"/>
      <c r="J329" s="226"/>
      <c r="K329" s="226"/>
      <c r="L329" s="231"/>
      <c r="M329" s="232"/>
      <c r="N329" s="233"/>
      <c r="O329" s="233"/>
      <c r="P329" s="233"/>
      <c r="Q329" s="233"/>
      <c r="R329" s="233"/>
      <c r="S329" s="233"/>
      <c r="T329" s="234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5" t="s">
        <v>143</v>
      </c>
      <c r="AU329" s="235" t="s">
        <v>83</v>
      </c>
      <c r="AV329" s="13" t="s">
        <v>80</v>
      </c>
      <c r="AW329" s="13" t="s">
        <v>33</v>
      </c>
      <c r="AX329" s="13" t="s">
        <v>72</v>
      </c>
      <c r="AY329" s="235" t="s">
        <v>132</v>
      </c>
    </row>
    <row r="330" s="14" customFormat="1">
      <c r="A330" s="14"/>
      <c r="B330" s="236"/>
      <c r="C330" s="237"/>
      <c r="D330" s="227" t="s">
        <v>143</v>
      </c>
      <c r="E330" s="238" t="s">
        <v>19</v>
      </c>
      <c r="F330" s="239" t="s">
        <v>1086</v>
      </c>
      <c r="G330" s="237"/>
      <c r="H330" s="240">
        <v>360</v>
      </c>
      <c r="I330" s="241"/>
      <c r="J330" s="237"/>
      <c r="K330" s="237"/>
      <c r="L330" s="242"/>
      <c r="M330" s="243"/>
      <c r="N330" s="244"/>
      <c r="O330" s="244"/>
      <c r="P330" s="244"/>
      <c r="Q330" s="244"/>
      <c r="R330" s="244"/>
      <c r="S330" s="244"/>
      <c r="T330" s="245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46" t="s">
        <v>143</v>
      </c>
      <c r="AU330" s="246" t="s">
        <v>83</v>
      </c>
      <c r="AV330" s="14" t="s">
        <v>83</v>
      </c>
      <c r="AW330" s="14" t="s">
        <v>33</v>
      </c>
      <c r="AX330" s="14" t="s">
        <v>80</v>
      </c>
      <c r="AY330" s="246" t="s">
        <v>132</v>
      </c>
    </row>
    <row r="331" s="2" customFormat="1" ht="24.15" customHeight="1">
      <c r="A331" s="41"/>
      <c r="B331" s="42"/>
      <c r="C331" s="207" t="s">
        <v>701</v>
      </c>
      <c r="D331" s="207" t="s">
        <v>134</v>
      </c>
      <c r="E331" s="208" t="s">
        <v>1087</v>
      </c>
      <c r="F331" s="209" t="s">
        <v>1088</v>
      </c>
      <c r="G331" s="210" t="s">
        <v>243</v>
      </c>
      <c r="H331" s="211">
        <v>3</v>
      </c>
      <c r="I331" s="212"/>
      <c r="J331" s="213">
        <f>ROUND(I331*H331,2)</f>
        <v>0</v>
      </c>
      <c r="K331" s="209" t="s">
        <v>138</v>
      </c>
      <c r="L331" s="47"/>
      <c r="M331" s="214" t="s">
        <v>19</v>
      </c>
      <c r="N331" s="215" t="s">
        <v>43</v>
      </c>
      <c r="O331" s="87"/>
      <c r="P331" s="216">
        <f>O331*H331</f>
        <v>0</v>
      </c>
      <c r="Q331" s="216">
        <v>0</v>
      </c>
      <c r="R331" s="216">
        <f>Q331*H331</f>
        <v>0</v>
      </c>
      <c r="S331" s="216">
        <v>0</v>
      </c>
      <c r="T331" s="217">
        <f>S331*H331</f>
        <v>0</v>
      </c>
      <c r="U331" s="41"/>
      <c r="V331" s="41"/>
      <c r="W331" s="41"/>
      <c r="X331" s="41"/>
      <c r="Y331" s="41"/>
      <c r="Z331" s="41"/>
      <c r="AA331" s="41"/>
      <c r="AB331" s="41"/>
      <c r="AC331" s="41"/>
      <c r="AD331" s="41"/>
      <c r="AE331" s="41"/>
      <c r="AR331" s="218" t="s">
        <v>139</v>
      </c>
      <c r="AT331" s="218" t="s">
        <v>134</v>
      </c>
      <c r="AU331" s="218" t="s">
        <v>83</v>
      </c>
      <c r="AY331" s="20" t="s">
        <v>132</v>
      </c>
      <c r="BE331" s="219">
        <f>IF(N331="základní",J331,0)</f>
        <v>0</v>
      </c>
      <c r="BF331" s="219">
        <f>IF(N331="snížená",J331,0)</f>
        <v>0</v>
      </c>
      <c r="BG331" s="219">
        <f>IF(N331="zákl. přenesená",J331,0)</f>
        <v>0</v>
      </c>
      <c r="BH331" s="219">
        <f>IF(N331="sníž. přenesená",J331,0)</f>
        <v>0</v>
      </c>
      <c r="BI331" s="219">
        <f>IF(N331="nulová",J331,0)</f>
        <v>0</v>
      </c>
      <c r="BJ331" s="20" t="s">
        <v>80</v>
      </c>
      <c r="BK331" s="219">
        <f>ROUND(I331*H331,2)</f>
        <v>0</v>
      </c>
      <c r="BL331" s="20" t="s">
        <v>139</v>
      </c>
      <c r="BM331" s="218" t="s">
        <v>1089</v>
      </c>
    </row>
    <row r="332" s="2" customFormat="1">
      <c r="A332" s="41"/>
      <c r="B332" s="42"/>
      <c r="C332" s="43"/>
      <c r="D332" s="220" t="s">
        <v>141</v>
      </c>
      <c r="E332" s="43"/>
      <c r="F332" s="221" t="s">
        <v>1090</v>
      </c>
      <c r="G332" s="43"/>
      <c r="H332" s="43"/>
      <c r="I332" s="222"/>
      <c r="J332" s="43"/>
      <c r="K332" s="43"/>
      <c r="L332" s="47"/>
      <c r="M332" s="223"/>
      <c r="N332" s="224"/>
      <c r="O332" s="87"/>
      <c r="P332" s="87"/>
      <c r="Q332" s="87"/>
      <c r="R332" s="87"/>
      <c r="S332" s="87"/>
      <c r="T332" s="88"/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T332" s="20" t="s">
        <v>141</v>
      </c>
      <c r="AU332" s="20" t="s">
        <v>83</v>
      </c>
    </row>
    <row r="333" s="13" customFormat="1">
      <c r="A333" s="13"/>
      <c r="B333" s="225"/>
      <c r="C333" s="226"/>
      <c r="D333" s="227" t="s">
        <v>143</v>
      </c>
      <c r="E333" s="228" t="s">
        <v>19</v>
      </c>
      <c r="F333" s="229" t="s">
        <v>246</v>
      </c>
      <c r="G333" s="226"/>
      <c r="H333" s="228" t="s">
        <v>19</v>
      </c>
      <c r="I333" s="230"/>
      <c r="J333" s="226"/>
      <c r="K333" s="226"/>
      <c r="L333" s="231"/>
      <c r="M333" s="232"/>
      <c r="N333" s="233"/>
      <c r="O333" s="233"/>
      <c r="P333" s="233"/>
      <c r="Q333" s="233"/>
      <c r="R333" s="233"/>
      <c r="S333" s="233"/>
      <c r="T333" s="234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5" t="s">
        <v>143</v>
      </c>
      <c r="AU333" s="235" t="s">
        <v>83</v>
      </c>
      <c r="AV333" s="13" t="s">
        <v>80</v>
      </c>
      <c r="AW333" s="13" t="s">
        <v>33</v>
      </c>
      <c r="AX333" s="13" t="s">
        <v>72</v>
      </c>
      <c r="AY333" s="235" t="s">
        <v>132</v>
      </c>
    </row>
    <row r="334" s="14" customFormat="1">
      <c r="A334" s="14"/>
      <c r="B334" s="236"/>
      <c r="C334" s="237"/>
      <c r="D334" s="227" t="s">
        <v>143</v>
      </c>
      <c r="E334" s="238" t="s">
        <v>19</v>
      </c>
      <c r="F334" s="239" t="s">
        <v>1091</v>
      </c>
      <c r="G334" s="237"/>
      <c r="H334" s="240">
        <v>3</v>
      </c>
      <c r="I334" s="241"/>
      <c r="J334" s="237"/>
      <c r="K334" s="237"/>
      <c r="L334" s="242"/>
      <c r="M334" s="243"/>
      <c r="N334" s="244"/>
      <c r="O334" s="244"/>
      <c r="P334" s="244"/>
      <c r="Q334" s="244"/>
      <c r="R334" s="244"/>
      <c r="S334" s="244"/>
      <c r="T334" s="245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46" t="s">
        <v>143</v>
      </c>
      <c r="AU334" s="246" t="s">
        <v>83</v>
      </c>
      <c r="AV334" s="14" t="s">
        <v>83</v>
      </c>
      <c r="AW334" s="14" t="s">
        <v>33</v>
      </c>
      <c r="AX334" s="14" t="s">
        <v>80</v>
      </c>
      <c r="AY334" s="246" t="s">
        <v>132</v>
      </c>
    </row>
    <row r="335" s="2" customFormat="1" ht="24.15" customHeight="1">
      <c r="A335" s="41"/>
      <c r="B335" s="42"/>
      <c r="C335" s="207" t="s">
        <v>704</v>
      </c>
      <c r="D335" s="207" t="s">
        <v>134</v>
      </c>
      <c r="E335" s="208" t="s">
        <v>1092</v>
      </c>
      <c r="F335" s="209" t="s">
        <v>1093</v>
      </c>
      <c r="G335" s="210" t="s">
        <v>243</v>
      </c>
      <c r="H335" s="211">
        <v>180</v>
      </c>
      <c r="I335" s="212"/>
      <c r="J335" s="213">
        <f>ROUND(I335*H335,2)</f>
        <v>0</v>
      </c>
      <c r="K335" s="209" t="s">
        <v>138</v>
      </c>
      <c r="L335" s="47"/>
      <c r="M335" s="214" t="s">
        <v>19</v>
      </c>
      <c r="N335" s="215" t="s">
        <v>43</v>
      </c>
      <c r="O335" s="87"/>
      <c r="P335" s="216">
        <f>O335*H335</f>
        <v>0</v>
      </c>
      <c r="Q335" s="216">
        <v>0</v>
      </c>
      <c r="R335" s="216">
        <f>Q335*H335</f>
        <v>0</v>
      </c>
      <c r="S335" s="216">
        <v>0</v>
      </c>
      <c r="T335" s="217">
        <f>S335*H335</f>
        <v>0</v>
      </c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R335" s="218" t="s">
        <v>139</v>
      </c>
      <c r="AT335" s="218" t="s">
        <v>134</v>
      </c>
      <c r="AU335" s="218" t="s">
        <v>83</v>
      </c>
      <c r="AY335" s="20" t="s">
        <v>132</v>
      </c>
      <c r="BE335" s="219">
        <f>IF(N335="základní",J335,0)</f>
        <v>0</v>
      </c>
      <c r="BF335" s="219">
        <f>IF(N335="snížená",J335,0)</f>
        <v>0</v>
      </c>
      <c r="BG335" s="219">
        <f>IF(N335="zákl. přenesená",J335,0)</f>
        <v>0</v>
      </c>
      <c r="BH335" s="219">
        <f>IF(N335="sníž. přenesená",J335,0)</f>
        <v>0</v>
      </c>
      <c r="BI335" s="219">
        <f>IF(N335="nulová",J335,0)</f>
        <v>0</v>
      </c>
      <c r="BJ335" s="20" t="s">
        <v>80</v>
      </c>
      <c r="BK335" s="219">
        <f>ROUND(I335*H335,2)</f>
        <v>0</v>
      </c>
      <c r="BL335" s="20" t="s">
        <v>139</v>
      </c>
      <c r="BM335" s="218" t="s">
        <v>1094</v>
      </c>
    </row>
    <row r="336" s="2" customFormat="1">
      <c r="A336" s="41"/>
      <c r="B336" s="42"/>
      <c r="C336" s="43"/>
      <c r="D336" s="220" t="s">
        <v>141</v>
      </c>
      <c r="E336" s="43"/>
      <c r="F336" s="221" t="s">
        <v>1095</v>
      </c>
      <c r="G336" s="43"/>
      <c r="H336" s="43"/>
      <c r="I336" s="222"/>
      <c r="J336" s="43"/>
      <c r="K336" s="43"/>
      <c r="L336" s="47"/>
      <c r="M336" s="223"/>
      <c r="N336" s="224"/>
      <c r="O336" s="87"/>
      <c r="P336" s="87"/>
      <c r="Q336" s="87"/>
      <c r="R336" s="87"/>
      <c r="S336" s="87"/>
      <c r="T336" s="88"/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T336" s="20" t="s">
        <v>141</v>
      </c>
      <c r="AU336" s="20" t="s">
        <v>83</v>
      </c>
    </row>
    <row r="337" s="13" customFormat="1">
      <c r="A337" s="13"/>
      <c r="B337" s="225"/>
      <c r="C337" s="226"/>
      <c r="D337" s="227" t="s">
        <v>143</v>
      </c>
      <c r="E337" s="228" t="s">
        <v>19</v>
      </c>
      <c r="F337" s="229" t="s">
        <v>1085</v>
      </c>
      <c r="G337" s="226"/>
      <c r="H337" s="228" t="s">
        <v>19</v>
      </c>
      <c r="I337" s="230"/>
      <c r="J337" s="226"/>
      <c r="K337" s="226"/>
      <c r="L337" s="231"/>
      <c r="M337" s="232"/>
      <c r="N337" s="233"/>
      <c r="O337" s="233"/>
      <c r="P337" s="233"/>
      <c r="Q337" s="233"/>
      <c r="R337" s="233"/>
      <c r="S337" s="233"/>
      <c r="T337" s="234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5" t="s">
        <v>143</v>
      </c>
      <c r="AU337" s="235" t="s">
        <v>83</v>
      </c>
      <c r="AV337" s="13" t="s">
        <v>80</v>
      </c>
      <c r="AW337" s="13" t="s">
        <v>33</v>
      </c>
      <c r="AX337" s="13" t="s">
        <v>72</v>
      </c>
      <c r="AY337" s="235" t="s">
        <v>132</v>
      </c>
    </row>
    <row r="338" s="14" customFormat="1">
      <c r="A338" s="14"/>
      <c r="B338" s="236"/>
      <c r="C338" s="237"/>
      <c r="D338" s="227" t="s">
        <v>143</v>
      </c>
      <c r="E338" s="238" t="s">
        <v>19</v>
      </c>
      <c r="F338" s="239" t="s">
        <v>1096</v>
      </c>
      <c r="G338" s="237"/>
      <c r="H338" s="240">
        <v>180</v>
      </c>
      <c r="I338" s="241"/>
      <c r="J338" s="237"/>
      <c r="K338" s="237"/>
      <c r="L338" s="242"/>
      <c r="M338" s="243"/>
      <c r="N338" s="244"/>
      <c r="O338" s="244"/>
      <c r="P338" s="244"/>
      <c r="Q338" s="244"/>
      <c r="R338" s="244"/>
      <c r="S338" s="244"/>
      <c r="T338" s="245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46" t="s">
        <v>143</v>
      </c>
      <c r="AU338" s="246" t="s">
        <v>83</v>
      </c>
      <c r="AV338" s="14" t="s">
        <v>83</v>
      </c>
      <c r="AW338" s="14" t="s">
        <v>33</v>
      </c>
      <c r="AX338" s="14" t="s">
        <v>80</v>
      </c>
      <c r="AY338" s="246" t="s">
        <v>132</v>
      </c>
    </row>
    <row r="339" s="2" customFormat="1" ht="16.5" customHeight="1">
      <c r="A339" s="41"/>
      <c r="B339" s="42"/>
      <c r="C339" s="207" t="s">
        <v>706</v>
      </c>
      <c r="D339" s="207" t="s">
        <v>134</v>
      </c>
      <c r="E339" s="208" t="s">
        <v>1097</v>
      </c>
      <c r="F339" s="209" t="s">
        <v>1098</v>
      </c>
      <c r="G339" s="210" t="s">
        <v>243</v>
      </c>
      <c r="H339" s="211">
        <v>20</v>
      </c>
      <c r="I339" s="212"/>
      <c r="J339" s="213">
        <f>ROUND(I339*H339,2)</f>
        <v>0</v>
      </c>
      <c r="K339" s="209" t="s">
        <v>138</v>
      </c>
      <c r="L339" s="47"/>
      <c r="M339" s="214" t="s">
        <v>19</v>
      </c>
      <c r="N339" s="215" t="s">
        <v>43</v>
      </c>
      <c r="O339" s="87"/>
      <c r="P339" s="216">
        <f>O339*H339</f>
        <v>0</v>
      </c>
      <c r="Q339" s="216">
        <v>0</v>
      </c>
      <c r="R339" s="216">
        <f>Q339*H339</f>
        <v>0</v>
      </c>
      <c r="S339" s="216">
        <v>0</v>
      </c>
      <c r="T339" s="217">
        <f>S339*H339</f>
        <v>0</v>
      </c>
      <c r="U339" s="41"/>
      <c r="V339" s="41"/>
      <c r="W339" s="41"/>
      <c r="X339" s="41"/>
      <c r="Y339" s="41"/>
      <c r="Z339" s="41"/>
      <c r="AA339" s="41"/>
      <c r="AB339" s="41"/>
      <c r="AC339" s="41"/>
      <c r="AD339" s="41"/>
      <c r="AE339" s="41"/>
      <c r="AR339" s="218" t="s">
        <v>139</v>
      </c>
      <c r="AT339" s="218" t="s">
        <v>134</v>
      </c>
      <c r="AU339" s="218" t="s">
        <v>83</v>
      </c>
      <c r="AY339" s="20" t="s">
        <v>132</v>
      </c>
      <c r="BE339" s="219">
        <f>IF(N339="základní",J339,0)</f>
        <v>0</v>
      </c>
      <c r="BF339" s="219">
        <f>IF(N339="snížená",J339,0)</f>
        <v>0</v>
      </c>
      <c r="BG339" s="219">
        <f>IF(N339="zákl. přenesená",J339,0)</f>
        <v>0</v>
      </c>
      <c r="BH339" s="219">
        <f>IF(N339="sníž. přenesená",J339,0)</f>
        <v>0</v>
      </c>
      <c r="BI339" s="219">
        <f>IF(N339="nulová",J339,0)</f>
        <v>0</v>
      </c>
      <c r="BJ339" s="20" t="s">
        <v>80</v>
      </c>
      <c r="BK339" s="219">
        <f>ROUND(I339*H339,2)</f>
        <v>0</v>
      </c>
      <c r="BL339" s="20" t="s">
        <v>139</v>
      </c>
      <c r="BM339" s="218" t="s">
        <v>1099</v>
      </c>
    </row>
    <row r="340" s="2" customFormat="1">
      <c r="A340" s="41"/>
      <c r="B340" s="42"/>
      <c r="C340" s="43"/>
      <c r="D340" s="220" t="s">
        <v>141</v>
      </c>
      <c r="E340" s="43"/>
      <c r="F340" s="221" t="s">
        <v>1100</v>
      </c>
      <c r="G340" s="43"/>
      <c r="H340" s="43"/>
      <c r="I340" s="222"/>
      <c r="J340" s="43"/>
      <c r="K340" s="43"/>
      <c r="L340" s="47"/>
      <c r="M340" s="223"/>
      <c r="N340" s="224"/>
      <c r="O340" s="87"/>
      <c r="P340" s="87"/>
      <c r="Q340" s="87"/>
      <c r="R340" s="87"/>
      <c r="S340" s="87"/>
      <c r="T340" s="88"/>
      <c r="U340" s="41"/>
      <c r="V340" s="41"/>
      <c r="W340" s="41"/>
      <c r="X340" s="41"/>
      <c r="Y340" s="41"/>
      <c r="Z340" s="41"/>
      <c r="AA340" s="41"/>
      <c r="AB340" s="41"/>
      <c r="AC340" s="41"/>
      <c r="AD340" s="41"/>
      <c r="AE340" s="41"/>
      <c r="AT340" s="20" t="s">
        <v>141</v>
      </c>
      <c r="AU340" s="20" t="s">
        <v>83</v>
      </c>
    </row>
    <row r="341" s="13" customFormat="1">
      <c r="A341" s="13"/>
      <c r="B341" s="225"/>
      <c r="C341" s="226"/>
      <c r="D341" s="227" t="s">
        <v>143</v>
      </c>
      <c r="E341" s="228" t="s">
        <v>19</v>
      </c>
      <c r="F341" s="229" t="s">
        <v>246</v>
      </c>
      <c r="G341" s="226"/>
      <c r="H341" s="228" t="s">
        <v>19</v>
      </c>
      <c r="I341" s="230"/>
      <c r="J341" s="226"/>
      <c r="K341" s="226"/>
      <c r="L341" s="231"/>
      <c r="M341" s="232"/>
      <c r="N341" s="233"/>
      <c r="O341" s="233"/>
      <c r="P341" s="233"/>
      <c r="Q341" s="233"/>
      <c r="R341" s="233"/>
      <c r="S341" s="233"/>
      <c r="T341" s="234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5" t="s">
        <v>143</v>
      </c>
      <c r="AU341" s="235" t="s">
        <v>83</v>
      </c>
      <c r="AV341" s="13" t="s">
        <v>80</v>
      </c>
      <c r="AW341" s="13" t="s">
        <v>33</v>
      </c>
      <c r="AX341" s="13" t="s">
        <v>72</v>
      </c>
      <c r="AY341" s="235" t="s">
        <v>132</v>
      </c>
    </row>
    <row r="342" s="14" customFormat="1">
      <c r="A342" s="14"/>
      <c r="B342" s="236"/>
      <c r="C342" s="237"/>
      <c r="D342" s="227" t="s">
        <v>143</v>
      </c>
      <c r="E342" s="238" t="s">
        <v>19</v>
      </c>
      <c r="F342" s="239" t="s">
        <v>1101</v>
      </c>
      <c r="G342" s="237"/>
      <c r="H342" s="240">
        <v>20</v>
      </c>
      <c r="I342" s="241"/>
      <c r="J342" s="237"/>
      <c r="K342" s="237"/>
      <c r="L342" s="242"/>
      <c r="M342" s="243"/>
      <c r="N342" s="244"/>
      <c r="O342" s="244"/>
      <c r="P342" s="244"/>
      <c r="Q342" s="244"/>
      <c r="R342" s="244"/>
      <c r="S342" s="244"/>
      <c r="T342" s="245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46" t="s">
        <v>143</v>
      </c>
      <c r="AU342" s="246" t="s">
        <v>83</v>
      </c>
      <c r="AV342" s="14" t="s">
        <v>83</v>
      </c>
      <c r="AW342" s="14" t="s">
        <v>33</v>
      </c>
      <c r="AX342" s="14" t="s">
        <v>80</v>
      </c>
      <c r="AY342" s="246" t="s">
        <v>132</v>
      </c>
    </row>
    <row r="343" s="13" customFormat="1">
      <c r="A343" s="13"/>
      <c r="B343" s="225"/>
      <c r="C343" s="226"/>
      <c r="D343" s="227" t="s">
        <v>143</v>
      </c>
      <c r="E343" s="228" t="s">
        <v>19</v>
      </c>
      <c r="F343" s="229" t="s">
        <v>1102</v>
      </c>
      <c r="G343" s="226"/>
      <c r="H343" s="228" t="s">
        <v>19</v>
      </c>
      <c r="I343" s="230"/>
      <c r="J343" s="226"/>
      <c r="K343" s="226"/>
      <c r="L343" s="231"/>
      <c r="M343" s="232"/>
      <c r="N343" s="233"/>
      <c r="O343" s="233"/>
      <c r="P343" s="233"/>
      <c r="Q343" s="233"/>
      <c r="R343" s="233"/>
      <c r="S343" s="233"/>
      <c r="T343" s="234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5" t="s">
        <v>143</v>
      </c>
      <c r="AU343" s="235" t="s">
        <v>83</v>
      </c>
      <c r="AV343" s="13" t="s">
        <v>80</v>
      </c>
      <c r="AW343" s="13" t="s">
        <v>33</v>
      </c>
      <c r="AX343" s="13" t="s">
        <v>72</v>
      </c>
      <c r="AY343" s="235" t="s">
        <v>132</v>
      </c>
    </row>
    <row r="344" s="2" customFormat="1" ht="24.15" customHeight="1">
      <c r="A344" s="41"/>
      <c r="B344" s="42"/>
      <c r="C344" s="207" t="s">
        <v>707</v>
      </c>
      <c r="D344" s="207" t="s">
        <v>134</v>
      </c>
      <c r="E344" s="208" t="s">
        <v>1103</v>
      </c>
      <c r="F344" s="209" t="s">
        <v>1104</v>
      </c>
      <c r="G344" s="210" t="s">
        <v>243</v>
      </c>
      <c r="H344" s="211">
        <v>1200</v>
      </c>
      <c r="I344" s="212"/>
      <c r="J344" s="213">
        <f>ROUND(I344*H344,2)</f>
        <v>0</v>
      </c>
      <c r="K344" s="209" t="s">
        <v>138</v>
      </c>
      <c r="L344" s="47"/>
      <c r="M344" s="214" t="s">
        <v>19</v>
      </c>
      <c r="N344" s="215" t="s">
        <v>43</v>
      </c>
      <c r="O344" s="87"/>
      <c r="P344" s="216">
        <f>O344*H344</f>
        <v>0</v>
      </c>
      <c r="Q344" s="216">
        <v>0</v>
      </c>
      <c r="R344" s="216">
        <f>Q344*H344</f>
        <v>0</v>
      </c>
      <c r="S344" s="216">
        <v>0</v>
      </c>
      <c r="T344" s="217">
        <f>S344*H344</f>
        <v>0</v>
      </c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R344" s="218" t="s">
        <v>139</v>
      </c>
      <c r="AT344" s="218" t="s">
        <v>134</v>
      </c>
      <c r="AU344" s="218" t="s">
        <v>83</v>
      </c>
      <c r="AY344" s="20" t="s">
        <v>132</v>
      </c>
      <c r="BE344" s="219">
        <f>IF(N344="základní",J344,0)</f>
        <v>0</v>
      </c>
      <c r="BF344" s="219">
        <f>IF(N344="snížená",J344,0)</f>
        <v>0</v>
      </c>
      <c r="BG344" s="219">
        <f>IF(N344="zákl. přenesená",J344,0)</f>
        <v>0</v>
      </c>
      <c r="BH344" s="219">
        <f>IF(N344="sníž. přenesená",J344,0)</f>
        <v>0</v>
      </c>
      <c r="BI344" s="219">
        <f>IF(N344="nulová",J344,0)</f>
        <v>0</v>
      </c>
      <c r="BJ344" s="20" t="s">
        <v>80</v>
      </c>
      <c r="BK344" s="219">
        <f>ROUND(I344*H344,2)</f>
        <v>0</v>
      </c>
      <c r="BL344" s="20" t="s">
        <v>139</v>
      </c>
      <c r="BM344" s="218" t="s">
        <v>1105</v>
      </c>
    </row>
    <row r="345" s="2" customFormat="1">
      <c r="A345" s="41"/>
      <c r="B345" s="42"/>
      <c r="C345" s="43"/>
      <c r="D345" s="220" t="s">
        <v>141</v>
      </c>
      <c r="E345" s="43"/>
      <c r="F345" s="221" t="s">
        <v>1106</v>
      </c>
      <c r="G345" s="43"/>
      <c r="H345" s="43"/>
      <c r="I345" s="222"/>
      <c r="J345" s="43"/>
      <c r="K345" s="43"/>
      <c r="L345" s="47"/>
      <c r="M345" s="223"/>
      <c r="N345" s="224"/>
      <c r="O345" s="87"/>
      <c r="P345" s="87"/>
      <c r="Q345" s="87"/>
      <c r="R345" s="87"/>
      <c r="S345" s="87"/>
      <c r="T345" s="88"/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T345" s="20" t="s">
        <v>141</v>
      </c>
      <c r="AU345" s="20" t="s">
        <v>83</v>
      </c>
    </row>
    <row r="346" s="13" customFormat="1">
      <c r="A346" s="13"/>
      <c r="B346" s="225"/>
      <c r="C346" s="226"/>
      <c r="D346" s="227" t="s">
        <v>143</v>
      </c>
      <c r="E346" s="228" t="s">
        <v>19</v>
      </c>
      <c r="F346" s="229" t="s">
        <v>1085</v>
      </c>
      <c r="G346" s="226"/>
      <c r="H346" s="228" t="s">
        <v>19</v>
      </c>
      <c r="I346" s="230"/>
      <c r="J346" s="226"/>
      <c r="K346" s="226"/>
      <c r="L346" s="231"/>
      <c r="M346" s="232"/>
      <c r="N346" s="233"/>
      <c r="O346" s="233"/>
      <c r="P346" s="233"/>
      <c r="Q346" s="233"/>
      <c r="R346" s="233"/>
      <c r="S346" s="233"/>
      <c r="T346" s="234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5" t="s">
        <v>143</v>
      </c>
      <c r="AU346" s="235" t="s">
        <v>83</v>
      </c>
      <c r="AV346" s="13" t="s">
        <v>80</v>
      </c>
      <c r="AW346" s="13" t="s">
        <v>33</v>
      </c>
      <c r="AX346" s="13" t="s">
        <v>72</v>
      </c>
      <c r="AY346" s="235" t="s">
        <v>132</v>
      </c>
    </row>
    <row r="347" s="14" customFormat="1">
      <c r="A347" s="14"/>
      <c r="B347" s="236"/>
      <c r="C347" s="237"/>
      <c r="D347" s="227" t="s">
        <v>143</v>
      </c>
      <c r="E347" s="238" t="s">
        <v>19</v>
      </c>
      <c r="F347" s="239" t="s">
        <v>1107</v>
      </c>
      <c r="G347" s="237"/>
      <c r="H347" s="240">
        <v>1200</v>
      </c>
      <c r="I347" s="241"/>
      <c r="J347" s="237"/>
      <c r="K347" s="237"/>
      <c r="L347" s="242"/>
      <c r="M347" s="243"/>
      <c r="N347" s="244"/>
      <c r="O347" s="244"/>
      <c r="P347" s="244"/>
      <c r="Q347" s="244"/>
      <c r="R347" s="244"/>
      <c r="S347" s="244"/>
      <c r="T347" s="245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6" t="s">
        <v>143</v>
      </c>
      <c r="AU347" s="246" t="s">
        <v>83</v>
      </c>
      <c r="AV347" s="14" t="s">
        <v>83</v>
      </c>
      <c r="AW347" s="14" t="s">
        <v>33</v>
      </c>
      <c r="AX347" s="14" t="s">
        <v>80</v>
      </c>
      <c r="AY347" s="246" t="s">
        <v>132</v>
      </c>
    </row>
    <row r="348" s="2" customFormat="1" ht="16.5" customHeight="1">
      <c r="A348" s="41"/>
      <c r="B348" s="42"/>
      <c r="C348" s="207" t="s">
        <v>708</v>
      </c>
      <c r="D348" s="207" t="s">
        <v>134</v>
      </c>
      <c r="E348" s="208" t="s">
        <v>645</v>
      </c>
      <c r="F348" s="209" t="s">
        <v>646</v>
      </c>
      <c r="G348" s="210" t="s">
        <v>243</v>
      </c>
      <c r="H348" s="211">
        <v>13</v>
      </c>
      <c r="I348" s="212"/>
      <c r="J348" s="213">
        <f>ROUND(I348*H348,2)</f>
        <v>0</v>
      </c>
      <c r="K348" s="209" t="s">
        <v>138</v>
      </c>
      <c r="L348" s="47"/>
      <c r="M348" s="214" t="s">
        <v>19</v>
      </c>
      <c r="N348" s="215" t="s">
        <v>43</v>
      </c>
      <c r="O348" s="87"/>
      <c r="P348" s="216">
        <f>O348*H348</f>
        <v>0</v>
      </c>
      <c r="Q348" s="216">
        <v>0.00069999999999999999</v>
      </c>
      <c r="R348" s="216">
        <f>Q348*H348</f>
        <v>0.0091000000000000004</v>
      </c>
      <c r="S348" s="216">
        <v>0</v>
      </c>
      <c r="T348" s="217">
        <f>S348*H348</f>
        <v>0</v>
      </c>
      <c r="U348" s="41"/>
      <c r="V348" s="41"/>
      <c r="W348" s="41"/>
      <c r="X348" s="41"/>
      <c r="Y348" s="41"/>
      <c r="Z348" s="41"/>
      <c r="AA348" s="41"/>
      <c r="AB348" s="41"/>
      <c r="AC348" s="41"/>
      <c r="AD348" s="41"/>
      <c r="AE348" s="41"/>
      <c r="AR348" s="218" t="s">
        <v>139</v>
      </c>
      <c r="AT348" s="218" t="s">
        <v>134</v>
      </c>
      <c r="AU348" s="218" t="s">
        <v>83</v>
      </c>
      <c r="AY348" s="20" t="s">
        <v>132</v>
      </c>
      <c r="BE348" s="219">
        <f>IF(N348="základní",J348,0)</f>
        <v>0</v>
      </c>
      <c r="BF348" s="219">
        <f>IF(N348="snížená",J348,0)</f>
        <v>0</v>
      </c>
      <c r="BG348" s="219">
        <f>IF(N348="zákl. přenesená",J348,0)</f>
        <v>0</v>
      </c>
      <c r="BH348" s="219">
        <f>IF(N348="sníž. přenesená",J348,0)</f>
        <v>0</v>
      </c>
      <c r="BI348" s="219">
        <f>IF(N348="nulová",J348,0)</f>
        <v>0</v>
      </c>
      <c r="BJ348" s="20" t="s">
        <v>80</v>
      </c>
      <c r="BK348" s="219">
        <f>ROUND(I348*H348,2)</f>
        <v>0</v>
      </c>
      <c r="BL348" s="20" t="s">
        <v>139</v>
      </c>
      <c r="BM348" s="218" t="s">
        <v>647</v>
      </c>
    </row>
    <row r="349" s="2" customFormat="1">
      <c r="A349" s="41"/>
      <c r="B349" s="42"/>
      <c r="C349" s="43"/>
      <c r="D349" s="220" t="s">
        <v>141</v>
      </c>
      <c r="E349" s="43"/>
      <c r="F349" s="221" t="s">
        <v>648</v>
      </c>
      <c r="G349" s="43"/>
      <c r="H349" s="43"/>
      <c r="I349" s="222"/>
      <c r="J349" s="43"/>
      <c r="K349" s="43"/>
      <c r="L349" s="47"/>
      <c r="M349" s="223"/>
      <c r="N349" s="224"/>
      <c r="O349" s="87"/>
      <c r="P349" s="87"/>
      <c r="Q349" s="87"/>
      <c r="R349" s="87"/>
      <c r="S349" s="87"/>
      <c r="T349" s="88"/>
      <c r="U349" s="41"/>
      <c r="V349" s="41"/>
      <c r="W349" s="41"/>
      <c r="X349" s="41"/>
      <c r="Y349" s="41"/>
      <c r="Z349" s="41"/>
      <c r="AA349" s="41"/>
      <c r="AB349" s="41"/>
      <c r="AC349" s="41"/>
      <c r="AD349" s="41"/>
      <c r="AE349" s="41"/>
      <c r="AT349" s="20" t="s">
        <v>141</v>
      </c>
      <c r="AU349" s="20" t="s">
        <v>83</v>
      </c>
    </row>
    <row r="350" s="13" customFormat="1">
      <c r="A350" s="13"/>
      <c r="B350" s="225"/>
      <c r="C350" s="226"/>
      <c r="D350" s="227" t="s">
        <v>143</v>
      </c>
      <c r="E350" s="228" t="s">
        <v>19</v>
      </c>
      <c r="F350" s="229" t="s">
        <v>649</v>
      </c>
      <c r="G350" s="226"/>
      <c r="H350" s="228" t="s">
        <v>19</v>
      </c>
      <c r="I350" s="230"/>
      <c r="J350" s="226"/>
      <c r="K350" s="226"/>
      <c r="L350" s="231"/>
      <c r="M350" s="232"/>
      <c r="N350" s="233"/>
      <c r="O350" s="233"/>
      <c r="P350" s="233"/>
      <c r="Q350" s="233"/>
      <c r="R350" s="233"/>
      <c r="S350" s="233"/>
      <c r="T350" s="234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5" t="s">
        <v>143</v>
      </c>
      <c r="AU350" s="235" t="s">
        <v>83</v>
      </c>
      <c r="AV350" s="13" t="s">
        <v>80</v>
      </c>
      <c r="AW350" s="13" t="s">
        <v>33</v>
      </c>
      <c r="AX350" s="13" t="s">
        <v>72</v>
      </c>
      <c r="AY350" s="235" t="s">
        <v>132</v>
      </c>
    </row>
    <row r="351" s="14" customFormat="1">
      <c r="A351" s="14"/>
      <c r="B351" s="236"/>
      <c r="C351" s="237"/>
      <c r="D351" s="227" t="s">
        <v>143</v>
      </c>
      <c r="E351" s="238" t="s">
        <v>19</v>
      </c>
      <c r="F351" s="239" t="s">
        <v>1108</v>
      </c>
      <c r="G351" s="237"/>
      <c r="H351" s="240">
        <v>2</v>
      </c>
      <c r="I351" s="241"/>
      <c r="J351" s="237"/>
      <c r="K351" s="237"/>
      <c r="L351" s="242"/>
      <c r="M351" s="243"/>
      <c r="N351" s="244"/>
      <c r="O351" s="244"/>
      <c r="P351" s="244"/>
      <c r="Q351" s="244"/>
      <c r="R351" s="244"/>
      <c r="S351" s="244"/>
      <c r="T351" s="245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46" t="s">
        <v>143</v>
      </c>
      <c r="AU351" s="246" t="s">
        <v>83</v>
      </c>
      <c r="AV351" s="14" t="s">
        <v>83</v>
      </c>
      <c r="AW351" s="14" t="s">
        <v>33</v>
      </c>
      <c r="AX351" s="14" t="s">
        <v>72</v>
      </c>
      <c r="AY351" s="246" t="s">
        <v>132</v>
      </c>
    </row>
    <row r="352" s="14" customFormat="1">
      <c r="A352" s="14"/>
      <c r="B352" s="236"/>
      <c r="C352" s="237"/>
      <c r="D352" s="227" t="s">
        <v>143</v>
      </c>
      <c r="E352" s="238" t="s">
        <v>19</v>
      </c>
      <c r="F352" s="239" t="s">
        <v>1109</v>
      </c>
      <c r="G352" s="237"/>
      <c r="H352" s="240">
        <v>1</v>
      </c>
      <c r="I352" s="241"/>
      <c r="J352" s="237"/>
      <c r="K352" s="237"/>
      <c r="L352" s="242"/>
      <c r="M352" s="243"/>
      <c r="N352" s="244"/>
      <c r="O352" s="244"/>
      <c r="P352" s="244"/>
      <c r="Q352" s="244"/>
      <c r="R352" s="244"/>
      <c r="S352" s="244"/>
      <c r="T352" s="245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46" t="s">
        <v>143</v>
      </c>
      <c r="AU352" s="246" t="s">
        <v>83</v>
      </c>
      <c r="AV352" s="14" t="s">
        <v>83</v>
      </c>
      <c r="AW352" s="14" t="s">
        <v>33</v>
      </c>
      <c r="AX352" s="14" t="s">
        <v>72</v>
      </c>
      <c r="AY352" s="246" t="s">
        <v>132</v>
      </c>
    </row>
    <row r="353" s="14" customFormat="1">
      <c r="A353" s="14"/>
      <c r="B353" s="236"/>
      <c r="C353" s="237"/>
      <c r="D353" s="227" t="s">
        <v>143</v>
      </c>
      <c r="E353" s="238" t="s">
        <v>19</v>
      </c>
      <c r="F353" s="239" t="s">
        <v>1110</v>
      </c>
      <c r="G353" s="237"/>
      <c r="H353" s="240">
        <v>2</v>
      </c>
      <c r="I353" s="241"/>
      <c r="J353" s="237"/>
      <c r="K353" s="237"/>
      <c r="L353" s="242"/>
      <c r="M353" s="243"/>
      <c r="N353" s="244"/>
      <c r="O353" s="244"/>
      <c r="P353" s="244"/>
      <c r="Q353" s="244"/>
      <c r="R353" s="244"/>
      <c r="S353" s="244"/>
      <c r="T353" s="245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46" t="s">
        <v>143</v>
      </c>
      <c r="AU353" s="246" t="s">
        <v>83</v>
      </c>
      <c r="AV353" s="14" t="s">
        <v>83</v>
      </c>
      <c r="AW353" s="14" t="s">
        <v>33</v>
      </c>
      <c r="AX353" s="14" t="s">
        <v>72</v>
      </c>
      <c r="AY353" s="246" t="s">
        <v>132</v>
      </c>
    </row>
    <row r="354" s="14" customFormat="1">
      <c r="A354" s="14"/>
      <c r="B354" s="236"/>
      <c r="C354" s="237"/>
      <c r="D354" s="227" t="s">
        <v>143</v>
      </c>
      <c r="E354" s="238" t="s">
        <v>19</v>
      </c>
      <c r="F354" s="239" t="s">
        <v>1111</v>
      </c>
      <c r="G354" s="237"/>
      <c r="H354" s="240">
        <v>1</v>
      </c>
      <c r="I354" s="241"/>
      <c r="J354" s="237"/>
      <c r="K354" s="237"/>
      <c r="L354" s="242"/>
      <c r="M354" s="243"/>
      <c r="N354" s="244"/>
      <c r="O354" s="244"/>
      <c r="P354" s="244"/>
      <c r="Q354" s="244"/>
      <c r="R354" s="244"/>
      <c r="S354" s="244"/>
      <c r="T354" s="245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46" t="s">
        <v>143</v>
      </c>
      <c r="AU354" s="246" t="s">
        <v>83</v>
      </c>
      <c r="AV354" s="14" t="s">
        <v>83</v>
      </c>
      <c r="AW354" s="14" t="s">
        <v>33</v>
      </c>
      <c r="AX354" s="14" t="s">
        <v>72</v>
      </c>
      <c r="AY354" s="246" t="s">
        <v>132</v>
      </c>
    </row>
    <row r="355" s="14" customFormat="1">
      <c r="A355" s="14"/>
      <c r="B355" s="236"/>
      <c r="C355" s="237"/>
      <c r="D355" s="227" t="s">
        <v>143</v>
      </c>
      <c r="E355" s="238" t="s">
        <v>19</v>
      </c>
      <c r="F355" s="239" t="s">
        <v>1112</v>
      </c>
      <c r="G355" s="237"/>
      <c r="H355" s="240">
        <v>1</v>
      </c>
      <c r="I355" s="241"/>
      <c r="J355" s="237"/>
      <c r="K355" s="237"/>
      <c r="L355" s="242"/>
      <c r="M355" s="243"/>
      <c r="N355" s="244"/>
      <c r="O355" s="244"/>
      <c r="P355" s="244"/>
      <c r="Q355" s="244"/>
      <c r="R355" s="244"/>
      <c r="S355" s="244"/>
      <c r="T355" s="245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46" t="s">
        <v>143</v>
      </c>
      <c r="AU355" s="246" t="s">
        <v>83</v>
      </c>
      <c r="AV355" s="14" t="s">
        <v>83</v>
      </c>
      <c r="AW355" s="14" t="s">
        <v>33</v>
      </c>
      <c r="AX355" s="14" t="s">
        <v>72</v>
      </c>
      <c r="AY355" s="246" t="s">
        <v>132</v>
      </c>
    </row>
    <row r="356" s="14" customFormat="1">
      <c r="A356" s="14"/>
      <c r="B356" s="236"/>
      <c r="C356" s="237"/>
      <c r="D356" s="227" t="s">
        <v>143</v>
      </c>
      <c r="E356" s="238" t="s">
        <v>19</v>
      </c>
      <c r="F356" s="239" t="s">
        <v>1113</v>
      </c>
      <c r="G356" s="237"/>
      <c r="H356" s="240">
        <v>1</v>
      </c>
      <c r="I356" s="241"/>
      <c r="J356" s="237"/>
      <c r="K356" s="237"/>
      <c r="L356" s="242"/>
      <c r="M356" s="243"/>
      <c r="N356" s="244"/>
      <c r="O356" s="244"/>
      <c r="P356" s="244"/>
      <c r="Q356" s="244"/>
      <c r="R356" s="244"/>
      <c r="S356" s="244"/>
      <c r="T356" s="245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46" t="s">
        <v>143</v>
      </c>
      <c r="AU356" s="246" t="s">
        <v>83</v>
      </c>
      <c r="AV356" s="14" t="s">
        <v>83</v>
      </c>
      <c r="AW356" s="14" t="s">
        <v>33</v>
      </c>
      <c r="AX356" s="14" t="s">
        <v>72</v>
      </c>
      <c r="AY356" s="246" t="s">
        <v>132</v>
      </c>
    </row>
    <row r="357" s="14" customFormat="1">
      <c r="A357" s="14"/>
      <c r="B357" s="236"/>
      <c r="C357" s="237"/>
      <c r="D357" s="227" t="s">
        <v>143</v>
      </c>
      <c r="E357" s="238" t="s">
        <v>19</v>
      </c>
      <c r="F357" s="239" t="s">
        <v>1114</v>
      </c>
      <c r="G357" s="237"/>
      <c r="H357" s="240">
        <v>1</v>
      </c>
      <c r="I357" s="241"/>
      <c r="J357" s="237"/>
      <c r="K357" s="237"/>
      <c r="L357" s="242"/>
      <c r="M357" s="243"/>
      <c r="N357" s="244"/>
      <c r="O357" s="244"/>
      <c r="P357" s="244"/>
      <c r="Q357" s="244"/>
      <c r="R357" s="244"/>
      <c r="S357" s="244"/>
      <c r="T357" s="245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46" t="s">
        <v>143</v>
      </c>
      <c r="AU357" s="246" t="s">
        <v>83</v>
      </c>
      <c r="AV357" s="14" t="s">
        <v>83</v>
      </c>
      <c r="AW357" s="14" t="s">
        <v>33</v>
      </c>
      <c r="AX357" s="14" t="s">
        <v>72</v>
      </c>
      <c r="AY357" s="246" t="s">
        <v>132</v>
      </c>
    </row>
    <row r="358" s="14" customFormat="1">
      <c r="A358" s="14"/>
      <c r="B358" s="236"/>
      <c r="C358" s="237"/>
      <c r="D358" s="227" t="s">
        <v>143</v>
      </c>
      <c r="E358" s="238" t="s">
        <v>19</v>
      </c>
      <c r="F358" s="239" t="s">
        <v>1115</v>
      </c>
      <c r="G358" s="237"/>
      <c r="H358" s="240">
        <v>1</v>
      </c>
      <c r="I358" s="241"/>
      <c r="J358" s="237"/>
      <c r="K358" s="237"/>
      <c r="L358" s="242"/>
      <c r="M358" s="243"/>
      <c r="N358" s="244"/>
      <c r="O358" s="244"/>
      <c r="P358" s="244"/>
      <c r="Q358" s="244"/>
      <c r="R358" s="244"/>
      <c r="S358" s="244"/>
      <c r="T358" s="245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46" t="s">
        <v>143</v>
      </c>
      <c r="AU358" s="246" t="s">
        <v>83</v>
      </c>
      <c r="AV358" s="14" t="s">
        <v>83</v>
      </c>
      <c r="AW358" s="14" t="s">
        <v>33</v>
      </c>
      <c r="AX358" s="14" t="s">
        <v>72</v>
      </c>
      <c r="AY358" s="246" t="s">
        <v>132</v>
      </c>
    </row>
    <row r="359" s="14" customFormat="1">
      <c r="A359" s="14"/>
      <c r="B359" s="236"/>
      <c r="C359" s="237"/>
      <c r="D359" s="227" t="s">
        <v>143</v>
      </c>
      <c r="E359" s="238" t="s">
        <v>19</v>
      </c>
      <c r="F359" s="239" t="s">
        <v>1116</v>
      </c>
      <c r="G359" s="237"/>
      <c r="H359" s="240">
        <v>1</v>
      </c>
      <c r="I359" s="241"/>
      <c r="J359" s="237"/>
      <c r="K359" s="237"/>
      <c r="L359" s="242"/>
      <c r="M359" s="243"/>
      <c r="N359" s="244"/>
      <c r="O359" s="244"/>
      <c r="P359" s="244"/>
      <c r="Q359" s="244"/>
      <c r="R359" s="244"/>
      <c r="S359" s="244"/>
      <c r="T359" s="245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46" t="s">
        <v>143</v>
      </c>
      <c r="AU359" s="246" t="s">
        <v>83</v>
      </c>
      <c r="AV359" s="14" t="s">
        <v>83</v>
      </c>
      <c r="AW359" s="14" t="s">
        <v>33</v>
      </c>
      <c r="AX359" s="14" t="s">
        <v>72</v>
      </c>
      <c r="AY359" s="246" t="s">
        <v>132</v>
      </c>
    </row>
    <row r="360" s="14" customFormat="1">
      <c r="A360" s="14"/>
      <c r="B360" s="236"/>
      <c r="C360" s="237"/>
      <c r="D360" s="227" t="s">
        <v>143</v>
      </c>
      <c r="E360" s="238" t="s">
        <v>19</v>
      </c>
      <c r="F360" s="239" t="s">
        <v>1117</v>
      </c>
      <c r="G360" s="237"/>
      <c r="H360" s="240">
        <v>1</v>
      </c>
      <c r="I360" s="241"/>
      <c r="J360" s="237"/>
      <c r="K360" s="237"/>
      <c r="L360" s="242"/>
      <c r="M360" s="243"/>
      <c r="N360" s="244"/>
      <c r="O360" s="244"/>
      <c r="P360" s="244"/>
      <c r="Q360" s="244"/>
      <c r="R360" s="244"/>
      <c r="S360" s="244"/>
      <c r="T360" s="245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46" t="s">
        <v>143</v>
      </c>
      <c r="AU360" s="246" t="s">
        <v>83</v>
      </c>
      <c r="AV360" s="14" t="s">
        <v>83</v>
      </c>
      <c r="AW360" s="14" t="s">
        <v>33</v>
      </c>
      <c r="AX360" s="14" t="s">
        <v>72</v>
      </c>
      <c r="AY360" s="246" t="s">
        <v>132</v>
      </c>
    </row>
    <row r="361" s="14" customFormat="1">
      <c r="A361" s="14"/>
      <c r="B361" s="236"/>
      <c r="C361" s="237"/>
      <c r="D361" s="227" t="s">
        <v>143</v>
      </c>
      <c r="E361" s="238" t="s">
        <v>19</v>
      </c>
      <c r="F361" s="239" t="s">
        <v>1118</v>
      </c>
      <c r="G361" s="237"/>
      <c r="H361" s="240">
        <v>1</v>
      </c>
      <c r="I361" s="241"/>
      <c r="J361" s="237"/>
      <c r="K361" s="237"/>
      <c r="L361" s="242"/>
      <c r="M361" s="243"/>
      <c r="N361" s="244"/>
      <c r="O361" s="244"/>
      <c r="P361" s="244"/>
      <c r="Q361" s="244"/>
      <c r="R361" s="244"/>
      <c r="S361" s="244"/>
      <c r="T361" s="245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46" t="s">
        <v>143</v>
      </c>
      <c r="AU361" s="246" t="s">
        <v>83</v>
      </c>
      <c r="AV361" s="14" t="s">
        <v>83</v>
      </c>
      <c r="AW361" s="14" t="s">
        <v>33</v>
      </c>
      <c r="AX361" s="14" t="s">
        <v>72</v>
      </c>
      <c r="AY361" s="246" t="s">
        <v>132</v>
      </c>
    </row>
    <row r="362" s="15" customFormat="1">
      <c r="A362" s="15"/>
      <c r="B362" s="247"/>
      <c r="C362" s="248"/>
      <c r="D362" s="227" t="s">
        <v>143</v>
      </c>
      <c r="E362" s="249" t="s">
        <v>19</v>
      </c>
      <c r="F362" s="250" t="s">
        <v>148</v>
      </c>
      <c r="G362" s="248"/>
      <c r="H362" s="251">
        <v>13</v>
      </c>
      <c r="I362" s="252"/>
      <c r="J362" s="248"/>
      <c r="K362" s="248"/>
      <c r="L362" s="253"/>
      <c r="M362" s="254"/>
      <c r="N362" s="255"/>
      <c r="O362" s="255"/>
      <c r="P362" s="255"/>
      <c r="Q362" s="255"/>
      <c r="R362" s="255"/>
      <c r="S362" s="255"/>
      <c r="T362" s="256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T362" s="257" t="s">
        <v>143</v>
      </c>
      <c r="AU362" s="257" t="s">
        <v>83</v>
      </c>
      <c r="AV362" s="15" t="s">
        <v>139</v>
      </c>
      <c r="AW362" s="15" t="s">
        <v>33</v>
      </c>
      <c r="AX362" s="15" t="s">
        <v>80</v>
      </c>
      <c r="AY362" s="257" t="s">
        <v>132</v>
      </c>
    </row>
    <row r="363" s="2" customFormat="1" ht="16.5" customHeight="1">
      <c r="A363" s="41"/>
      <c r="B363" s="42"/>
      <c r="C363" s="273" t="s">
        <v>715</v>
      </c>
      <c r="D363" s="273" t="s">
        <v>547</v>
      </c>
      <c r="E363" s="274" t="s">
        <v>655</v>
      </c>
      <c r="F363" s="275" t="s">
        <v>656</v>
      </c>
      <c r="G363" s="276" t="s">
        <v>243</v>
      </c>
      <c r="H363" s="277">
        <v>3</v>
      </c>
      <c r="I363" s="278"/>
      <c r="J363" s="279">
        <f>ROUND(I363*H363,2)</f>
        <v>0</v>
      </c>
      <c r="K363" s="275" t="s">
        <v>138</v>
      </c>
      <c r="L363" s="280"/>
      <c r="M363" s="281" t="s">
        <v>19</v>
      </c>
      <c r="N363" s="282" t="s">
        <v>43</v>
      </c>
      <c r="O363" s="87"/>
      <c r="P363" s="216">
        <f>O363*H363</f>
        <v>0</v>
      </c>
      <c r="Q363" s="216">
        <v>0.0025000000000000001</v>
      </c>
      <c r="R363" s="216">
        <f>Q363*H363</f>
        <v>0.0074999999999999997</v>
      </c>
      <c r="S363" s="216">
        <v>0</v>
      </c>
      <c r="T363" s="217">
        <f>S363*H363</f>
        <v>0</v>
      </c>
      <c r="U363" s="41"/>
      <c r="V363" s="41"/>
      <c r="W363" s="41"/>
      <c r="X363" s="41"/>
      <c r="Y363" s="41"/>
      <c r="Z363" s="41"/>
      <c r="AA363" s="41"/>
      <c r="AB363" s="41"/>
      <c r="AC363" s="41"/>
      <c r="AD363" s="41"/>
      <c r="AE363" s="41"/>
      <c r="AR363" s="218" t="s">
        <v>197</v>
      </c>
      <c r="AT363" s="218" t="s">
        <v>547</v>
      </c>
      <c r="AU363" s="218" t="s">
        <v>83</v>
      </c>
      <c r="AY363" s="20" t="s">
        <v>132</v>
      </c>
      <c r="BE363" s="219">
        <f>IF(N363="základní",J363,0)</f>
        <v>0</v>
      </c>
      <c r="BF363" s="219">
        <f>IF(N363="snížená",J363,0)</f>
        <v>0</v>
      </c>
      <c r="BG363" s="219">
        <f>IF(N363="zákl. přenesená",J363,0)</f>
        <v>0</v>
      </c>
      <c r="BH363" s="219">
        <f>IF(N363="sníž. přenesená",J363,0)</f>
        <v>0</v>
      </c>
      <c r="BI363" s="219">
        <f>IF(N363="nulová",J363,0)</f>
        <v>0</v>
      </c>
      <c r="BJ363" s="20" t="s">
        <v>80</v>
      </c>
      <c r="BK363" s="219">
        <f>ROUND(I363*H363,2)</f>
        <v>0</v>
      </c>
      <c r="BL363" s="20" t="s">
        <v>139</v>
      </c>
      <c r="BM363" s="218" t="s">
        <v>657</v>
      </c>
    </row>
    <row r="364" s="13" customFormat="1">
      <c r="A364" s="13"/>
      <c r="B364" s="225"/>
      <c r="C364" s="226"/>
      <c r="D364" s="227" t="s">
        <v>143</v>
      </c>
      <c r="E364" s="228" t="s">
        <v>19</v>
      </c>
      <c r="F364" s="229" t="s">
        <v>658</v>
      </c>
      <c r="G364" s="226"/>
      <c r="H364" s="228" t="s">
        <v>19</v>
      </c>
      <c r="I364" s="230"/>
      <c r="J364" s="226"/>
      <c r="K364" s="226"/>
      <c r="L364" s="231"/>
      <c r="M364" s="232"/>
      <c r="N364" s="233"/>
      <c r="O364" s="233"/>
      <c r="P364" s="233"/>
      <c r="Q364" s="233"/>
      <c r="R364" s="233"/>
      <c r="S364" s="233"/>
      <c r="T364" s="234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5" t="s">
        <v>143</v>
      </c>
      <c r="AU364" s="235" t="s">
        <v>83</v>
      </c>
      <c r="AV364" s="13" t="s">
        <v>80</v>
      </c>
      <c r="AW364" s="13" t="s">
        <v>33</v>
      </c>
      <c r="AX364" s="13" t="s">
        <v>72</v>
      </c>
      <c r="AY364" s="235" t="s">
        <v>132</v>
      </c>
    </row>
    <row r="365" s="14" customFormat="1">
      <c r="A365" s="14"/>
      <c r="B365" s="236"/>
      <c r="C365" s="237"/>
      <c r="D365" s="227" t="s">
        <v>143</v>
      </c>
      <c r="E365" s="238" t="s">
        <v>19</v>
      </c>
      <c r="F365" s="239" t="s">
        <v>1112</v>
      </c>
      <c r="G365" s="237"/>
      <c r="H365" s="240">
        <v>1</v>
      </c>
      <c r="I365" s="241"/>
      <c r="J365" s="237"/>
      <c r="K365" s="237"/>
      <c r="L365" s="242"/>
      <c r="M365" s="243"/>
      <c r="N365" s="244"/>
      <c r="O365" s="244"/>
      <c r="P365" s="244"/>
      <c r="Q365" s="244"/>
      <c r="R365" s="244"/>
      <c r="S365" s="244"/>
      <c r="T365" s="245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46" t="s">
        <v>143</v>
      </c>
      <c r="AU365" s="246" t="s">
        <v>83</v>
      </c>
      <c r="AV365" s="14" t="s">
        <v>83</v>
      </c>
      <c r="AW365" s="14" t="s">
        <v>33</v>
      </c>
      <c r="AX365" s="14" t="s">
        <v>72</v>
      </c>
      <c r="AY365" s="246" t="s">
        <v>132</v>
      </c>
    </row>
    <row r="366" s="14" customFormat="1">
      <c r="A366" s="14"/>
      <c r="B366" s="236"/>
      <c r="C366" s="237"/>
      <c r="D366" s="227" t="s">
        <v>143</v>
      </c>
      <c r="E366" s="238" t="s">
        <v>19</v>
      </c>
      <c r="F366" s="239" t="s">
        <v>1115</v>
      </c>
      <c r="G366" s="237"/>
      <c r="H366" s="240">
        <v>1</v>
      </c>
      <c r="I366" s="241"/>
      <c r="J366" s="237"/>
      <c r="K366" s="237"/>
      <c r="L366" s="242"/>
      <c r="M366" s="243"/>
      <c r="N366" s="244"/>
      <c r="O366" s="244"/>
      <c r="P366" s="244"/>
      <c r="Q366" s="244"/>
      <c r="R366" s="244"/>
      <c r="S366" s="244"/>
      <c r="T366" s="245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46" t="s">
        <v>143</v>
      </c>
      <c r="AU366" s="246" t="s">
        <v>83</v>
      </c>
      <c r="AV366" s="14" t="s">
        <v>83</v>
      </c>
      <c r="AW366" s="14" t="s">
        <v>33</v>
      </c>
      <c r="AX366" s="14" t="s">
        <v>72</v>
      </c>
      <c r="AY366" s="246" t="s">
        <v>132</v>
      </c>
    </row>
    <row r="367" s="14" customFormat="1">
      <c r="A367" s="14"/>
      <c r="B367" s="236"/>
      <c r="C367" s="237"/>
      <c r="D367" s="227" t="s">
        <v>143</v>
      </c>
      <c r="E367" s="238" t="s">
        <v>19</v>
      </c>
      <c r="F367" s="239" t="s">
        <v>1111</v>
      </c>
      <c r="G367" s="237"/>
      <c r="H367" s="240">
        <v>1</v>
      </c>
      <c r="I367" s="241"/>
      <c r="J367" s="237"/>
      <c r="K367" s="237"/>
      <c r="L367" s="242"/>
      <c r="M367" s="243"/>
      <c r="N367" s="244"/>
      <c r="O367" s="244"/>
      <c r="P367" s="244"/>
      <c r="Q367" s="244"/>
      <c r="R367" s="244"/>
      <c r="S367" s="244"/>
      <c r="T367" s="245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46" t="s">
        <v>143</v>
      </c>
      <c r="AU367" s="246" t="s">
        <v>83</v>
      </c>
      <c r="AV367" s="14" t="s">
        <v>83</v>
      </c>
      <c r="AW367" s="14" t="s">
        <v>33</v>
      </c>
      <c r="AX367" s="14" t="s">
        <v>72</v>
      </c>
      <c r="AY367" s="246" t="s">
        <v>132</v>
      </c>
    </row>
    <row r="368" s="15" customFormat="1">
      <c r="A368" s="15"/>
      <c r="B368" s="247"/>
      <c r="C368" s="248"/>
      <c r="D368" s="227" t="s">
        <v>143</v>
      </c>
      <c r="E368" s="249" t="s">
        <v>19</v>
      </c>
      <c r="F368" s="250" t="s">
        <v>148</v>
      </c>
      <c r="G368" s="248"/>
      <c r="H368" s="251">
        <v>3</v>
      </c>
      <c r="I368" s="252"/>
      <c r="J368" s="248"/>
      <c r="K368" s="248"/>
      <c r="L368" s="253"/>
      <c r="M368" s="254"/>
      <c r="N368" s="255"/>
      <c r="O368" s="255"/>
      <c r="P368" s="255"/>
      <c r="Q368" s="255"/>
      <c r="R368" s="255"/>
      <c r="S368" s="255"/>
      <c r="T368" s="256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T368" s="257" t="s">
        <v>143</v>
      </c>
      <c r="AU368" s="257" t="s">
        <v>83</v>
      </c>
      <c r="AV368" s="15" t="s">
        <v>139</v>
      </c>
      <c r="AW368" s="15" t="s">
        <v>33</v>
      </c>
      <c r="AX368" s="15" t="s">
        <v>80</v>
      </c>
      <c r="AY368" s="257" t="s">
        <v>132</v>
      </c>
    </row>
    <row r="369" s="2" customFormat="1" ht="16.5" customHeight="1">
      <c r="A369" s="41"/>
      <c r="B369" s="42"/>
      <c r="C369" s="273" t="s">
        <v>721</v>
      </c>
      <c r="D369" s="273" t="s">
        <v>547</v>
      </c>
      <c r="E369" s="274" t="s">
        <v>1119</v>
      </c>
      <c r="F369" s="275" t="s">
        <v>1120</v>
      </c>
      <c r="G369" s="276" t="s">
        <v>243</v>
      </c>
      <c r="H369" s="277">
        <v>2</v>
      </c>
      <c r="I369" s="278"/>
      <c r="J369" s="279">
        <f>ROUND(I369*H369,2)</f>
        <v>0</v>
      </c>
      <c r="K369" s="275" t="s">
        <v>138</v>
      </c>
      <c r="L369" s="280"/>
      <c r="M369" s="281" t="s">
        <v>19</v>
      </c>
      <c r="N369" s="282" t="s">
        <v>43</v>
      </c>
      <c r="O369" s="87"/>
      <c r="P369" s="216">
        <f>O369*H369</f>
        <v>0</v>
      </c>
      <c r="Q369" s="216">
        <v>0.0050000000000000001</v>
      </c>
      <c r="R369" s="216">
        <f>Q369*H369</f>
        <v>0.01</v>
      </c>
      <c r="S369" s="216">
        <v>0</v>
      </c>
      <c r="T369" s="217">
        <f>S369*H369</f>
        <v>0</v>
      </c>
      <c r="U369" s="41"/>
      <c r="V369" s="41"/>
      <c r="W369" s="41"/>
      <c r="X369" s="41"/>
      <c r="Y369" s="41"/>
      <c r="Z369" s="41"/>
      <c r="AA369" s="41"/>
      <c r="AB369" s="41"/>
      <c r="AC369" s="41"/>
      <c r="AD369" s="41"/>
      <c r="AE369" s="41"/>
      <c r="AR369" s="218" t="s">
        <v>197</v>
      </c>
      <c r="AT369" s="218" t="s">
        <v>547</v>
      </c>
      <c r="AU369" s="218" t="s">
        <v>83</v>
      </c>
      <c r="AY369" s="20" t="s">
        <v>132</v>
      </c>
      <c r="BE369" s="219">
        <f>IF(N369="základní",J369,0)</f>
        <v>0</v>
      </c>
      <c r="BF369" s="219">
        <f>IF(N369="snížená",J369,0)</f>
        <v>0</v>
      </c>
      <c r="BG369" s="219">
        <f>IF(N369="zákl. přenesená",J369,0)</f>
        <v>0</v>
      </c>
      <c r="BH369" s="219">
        <f>IF(N369="sníž. přenesená",J369,0)</f>
        <v>0</v>
      </c>
      <c r="BI369" s="219">
        <f>IF(N369="nulová",J369,0)</f>
        <v>0</v>
      </c>
      <c r="BJ369" s="20" t="s">
        <v>80</v>
      </c>
      <c r="BK369" s="219">
        <f>ROUND(I369*H369,2)</f>
        <v>0</v>
      </c>
      <c r="BL369" s="20" t="s">
        <v>139</v>
      </c>
      <c r="BM369" s="218" t="s">
        <v>1121</v>
      </c>
    </row>
    <row r="370" s="13" customFormat="1">
      <c r="A370" s="13"/>
      <c r="B370" s="225"/>
      <c r="C370" s="226"/>
      <c r="D370" s="227" t="s">
        <v>143</v>
      </c>
      <c r="E370" s="228" t="s">
        <v>19</v>
      </c>
      <c r="F370" s="229" t="s">
        <v>658</v>
      </c>
      <c r="G370" s="226"/>
      <c r="H370" s="228" t="s">
        <v>19</v>
      </c>
      <c r="I370" s="230"/>
      <c r="J370" s="226"/>
      <c r="K370" s="226"/>
      <c r="L370" s="231"/>
      <c r="M370" s="232"/>
      <c r="N370" s="233"/>
      <c r="O370" s="233"/>
      <c r="P370" s="233"/>
      <c r="Q370" s="233"/>
      <c r="R370" s="233"/>
      <c r="S370" s="233"/>
      <c r="T370" s="234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35" t="s">
        <v>143</v>
      </c>
      <c r="AU370" s="235" t="s">
        <v>83</v>
      </c>
      <c r="AV370" s="13" t="s">
        <v>80</v>
      </c>
      <c r="AW370" s="13" t="s">
        <v>33</v>
      </c>
      <c r="AX370" s="13" t="s">
        <v>72</v>
      </c>
      <c r="AY370" s="235" t="s">
        <v>132</v>
      </c>
    </row>
    <row r="371" s="14" customFormat="1">
      <c r="A371" s="14"/>
      <c r="B371" s="236"/>
      <c r="C371" s="237"/>
      <c r="D371" s="227" t="s">
        <v>143</v>
      </c>
      <c r="E371" s="238" t="s">
        <v>19</v>
      </c>
      <c r="F371" s="239" t="s">
        <v>1110</v>
      </c>
      <c r="G371" s="237"/>
      <c r="H371" s="240">
        <v>2</v>
      </c>
      <c r="I371" s="241"/>
      <c r="J371" s="237"/>
      <c r="K371" s="237"/>
      <c r="L371" s="242"/>
      <c r="M371" s="243"/>
      <c r="N371" s="244"/>
      <c r="O371" s="244"/>
      <c r="P371" s="244"/>
      <c r="Q371" s="244"/>
      <c r="R371" s="244"/>
      <c r="S371" s="244"/>
      <c r="T371" s="245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46" t="s">
        <v>143</v>
      </c>
      <c r="AU371" s="246" t="s">
        <v>83</v>
      </c>
      <c r="AV371" s="14" t="s">
        <v>83</v>
      </c>
      <c r="AW371" s="14" t="s">
        <v>33</v>
      </c>
      <c r="AX371" s="14" t="s">
        <v>80</v>
      </c>
      <c r="AY371" s="246" t="s">
        <v>132</v>
      </c>
    </row>
    <row r="372" s="2" customFormat="1" ht="16.5" customHeight="1">
      <c r="A372" s="41"/>
      <c r="B372" s="42"/>
      <c r="C372" s="273" t="s">
        <v>727</v>
      </c>
      <c r="D372" s="273" t="s">
        <v>547</v>
      </c>
      <c r="E372" s="274" t="s">
        <v>1122</v>
      </c>
      <c r="F372" s="275" t="s">
        <v>1123</v>
      </c>
      <c r="G372" s="276" t="s">
        <v>243</v>
      </c>
      <c r="H372" s="277">
        <v>2</v>
      </c>
      <c r="I372" s="278"/>
      <c r="J372" s="279">
        <f>ROUND(I372*H372,2)</f>
        <v>0</v>
      </c>
      <c r="K372" s="275" t="s">
        <v>138</v>
      </c>
      <c r="L372" s="280"/>
      <c r="M372" s="281" t="s">
        <v>19</v>
      </c>
      <c r="N372" s="282" t="s">
        <v>43</v>
      </c>
      <c r="O372" s="87"/>
      <c r="P372" s="216">
        <f>O372*H372</f>
        <v>0</v>
      </c>
      <c r="Q372" s="216">
        <v>0.0077000000000000002</v>
      </c>
      <c r="R372" s="216">
        <f>Q372*H372</f>
        <v>0.015400000000000001</v>
      </c>
      <c r="S372" s="216">
        <v>0</v>
      </c>
      <c r="T372" s="217">
        <f>S372*H372</f>
        <v>0</v>
      </c>
      <c r="U372" s="41"/>
      <c r="V372" s="41"/>
      <c r="W372" s="41"/>
      <c r="X372" s="41"/>
      <c r="Y372" s="41"/>
      <c r="Z372" s="41"/>
      <c r="AA372" s="41"/>
      <c r="AB372" s="41"/>
      <c r="AC372" s="41"/>
      <c r="AD372" s="41"/>
      <c r="AE372" s="41"/>
      <c r="AR372" s="218" t="s">
        <v>197</v>
      </c>
      <c r="AT372" s="218" t="s">
        <v>547</v>
      </c>
      <c r="AU372" s="218" t="s">
        <v>83</v>
      </c>
      <c r="AY372" s="20" t="s">
        <v>132</v>
      </c>
      <c r="BE372" s="219">
        <f>IF(N372="základní",J372,0)</f>
        <v>0</v>
      </c>
      <c r="BF372" s="219">
        <f>IF(N372="snížená",J372,0)</f>
        <v>0</v>
      </c>
      <c r="BG372" s="219">
        <f>IF(N372="zákl. přenesená",J372,0)</f>
        <v>0</v>
      </c>
      <c r="BH372" s="219">
        <f>IF(N372="sníž. přenesená",J372,0)</f>
        <v>0</v>
      </c>
      <c r="BI372" s="219">
        <f>IF(N372="nulová",J372,0)</f>
        <v>0</v>
      </c>
      <c r="BJ372" s="20" t="s">
        <v>80</v>
      </c>
      <c r="BK372" s="219">
        <f>ROUND(I372*H372,2)</f>
        <v>0</v>
      </c>
      <c r="BL372" s="20" t="s">
        <v>139</v>
      </c>
      <c r="BM372" s="218" t="s">
        <v>1124</v>
      </c>
    </row>
    <row r="373" s="13" customFormat="1">
      <c r="A373" s="13"/>
      <c r="B373" s="225"/>
      <c r="C373" s="226"/>
      <c r="D373" s="227" t="s">
        <v>143</v>
      </c>
      <c r="E373" s="228" t="s">
        <v>19</v>
      </c>
      <c r="F373" s="229" t="s">
        <v>658</v>
      </c>
      <c r="G373" s="226"/>
      <c r="H373" s="228" t="s">
        <v>19</v>
      </c>
      <c r="I373" s="230"/>
      <c r="J373" s="226"/>
      <c r="K373" s="226"/>
      <c r="L373" s="231"/>
      <c r="M373" s="232"/>
      <c r="N373" s="233"/>
      <c r="O373" s="233"/>
      <c r="P373" s="233"/>
      <c r="Q373" s="233"/>
      <c r="R373" s="233"/>
      <c r="S373" s="233"/>
      <c r="T373" s="234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5" t="s">
        <v>143</v>
      </c>
      <c r="AU373" s="235" t="s">
        <v>83</v>
      </c>
      <c r="AV373" s="13" t="s">
        <v>80</v>
      </c>
      <c r="AW373" s="13" t="s">
        <v>33</v>
      </c>
      <c r="AX373" s="13" t="s">
        <v>72</v>
      </c>
      <c r="AY373" s="235" t="s">
        <v>132</v>
      </c>
    </row>
    <row r="374" s="14" customFormat="1">
      <c r="A374" s="14"/>
      <c r="B374" s="236"/>
      <c r="C374" s="237"/>
      <c r="D374" s="227" t="s">
        <v>143</v>
      </c>
      <c r="E374" s="238" t="s">
        <v>19</v>
      </c>
      <c r="F374" s="239" t="s">
        <v>1116</v>
      </c>
      <c r="G374" s="237"/>
      <c r="H374" s="240">
        <v>1</v>
      </c>
      <c r="I374" s="241"/>
      <c r="J374" s="237"/>
      <c r="K374" s="237"/>
      <c r="L374" s="242"/>
      <c r="M374" s="243"/>
      <c r="N374" s="244"/>
      <c r="O374" s="244"/>
      <c r="P374" s="244"/>
      <c r="Q374" s="244"/>
      <c r="R374" s="244"/>
      <c r="S374" s="244"/>
      <c r="T374" s="245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46" t="s">
        <v>143</v>
      </c>
      <c r="AU374" s="246" t="s">
        <v>83</v>
      </c>
      <c r="AV374" s="14" t="s">
        <v>83</v>
      </c>
      <c r="AW374" s="14" t="s">
        <v>33</v>
      </c>
      <c r="AX374" s="14" t="s">
        <v>72</v>
      </c>
      <c r="AY374" s="246" t="s">
        <v>132</v>
      </c>
    </row>
    <row r="375" s="14" customFormat="1">
      <c r="A375" s="14"/>
      <c r="B375" s="236"/>
      <c r="C375" s="237"/>
      <c r="D375" s="227" t="s">
        <v>143</v>
      </c>
      <c r="E375" s="238" t="s">
        <v>19</v>
      </c>
      <c r="F375" s="239" t="s">
        <v>1117</v>
      </c>
      <c r="G375" s="237"/>
      <c r="H375" s="240">
        <v>1</v>
      </c>
      <c r="I375" s="241"/>
      <c r="J375" s="237"/>
      <c r="K375" s="237"/>
      <c r="L375" s="242"/>
      <c r="M375" s="243"/>
      <c r="N375" s="244"/>
      <c r="O375" s="244"/>
      <c r="P375" s="244"/>
      <c r="Q375" s="244"/>
      <c r="R375" s="244"/>
      <c r="S375" s="244"/>
      <c r="T375" s="245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46" t="s">
        <v>143</v>
      </c>
      <c r="AU375" s="246" t="s">
        <v>83</v>
      </c>
      <c r="AV375" s="14" t="s">
        <v>83</v>
      </c>
      <c r="AW375" s="14" t="s">
        <v>33</v>
      </c>
      <c r="AX375" s="14" t="s">
        <v>72</v>
      </c>
      <c r="AY375" s="246" t="s">
        <v>132</v>
      </c>
    </row>
    <row r="376" s="15" customFormat="1">
      <c r="A376" s="15"/>
      <c r="B376" s="247"/>
      <c r="C376" s="248"/>
      <c r="D376" s="227" t="s">
        <v>143</v>
      </c>
      <c r="E376" s="249" t="s">
        <v>19</v>
      </c>
      <c r="F376" s="250" t="s">
        <v>148</v>
      </c>
      <c r="G376" s="248"/>
      <c r="H376" s="251">
        <v>2</v>
      </c>
      <c r="I376" s="252"/>
      <c r="J376" s="248"/>
      <c r="K376" s="248"/>
      <c r="L376" s="253"/>
      <c r="M376" s="254"/>
      <c r="N376" s="255"/>
      <c r="O376" s="255"/>
      <c r="P376" s="255"/>
      <c r="Q376" s="255"/>
      <c r="R376" s="255"/>
      <c r="S376" s="255"/>
      <c r="T376" s="256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T376" s="257" t="s">
        <v>143</v>
      </c>
      <c r="AU376" s="257" t="s">
        <v>83</v>
      </c>
      <c r="AV376" s="15" t="s">
        <v>139</v>
      </c>
      <c r="AW376" s="15" t="s">
        <v>33</v>
      </c>
      <c r="AX376" s="15" t="s">
        <v>80</v>
      </c>
      <c r="AY376" s="257" t="s">
        <v>132</v>
      </c>
    </row>
    <row r="377" s="2" customFormat="1" ht="16.5" customHeight="1">
      <c r="A377" s="41"/>
      <c r="B377" s="42"/>
      <c r="C377" s="273" t="s">
        <v>734</v>
      </c>
      <c r="D377" s="273" t="s">
        <v>547</v>
      </c>
      <c r="E377" s="274" t="s">
        <v>1125</v>
      </c>
      <c r="F377" s="275" t="s">
        <v>1126</v>
      </c>
      <c r="G377" s="276" t="s">
        <v>243</v>
      </c>
      <c r="H377" s="277">
        <v>1</v>
      </c>
      <c r="I377" s="278"/>
      <c r="J377" s="279">
        <f>ROUND(I377*H377,2)</f>
        <v>0</v>
      </c>
      <c r="K377" s="275" t="s">
        <v>138</v>
      </c>
      <c r="L377" s="280"/>
      <c r="M377" s="281" t="s">
        <v>19</v>
      </c>
      <c r="N377" s="282" t="s">
        <v>43</v>
      </c>
      <c r="O377" s="87"/>
      <c r="P377" s="216">
        <f>O377*H377</f>
        <v>0</v>
      </c>
      <c r="Q377" s="216">
        <v>0.0035000000000000001</v>
      </c>
      <c r="R377" s="216">
        <f>Q377*H377</f>
        <v>0.0035000000000000001</v>
      </c>
      <c r="S377" s="216">
        <v>0</v>
      </c>
      <c r="T377" s="217">
        <f>S377*H377</f>
        <v>0</v>
      </c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41"/>
      <c r="AR377" s="218" t="s">
        <v>197</v>
      </c>
      <c r="AT377" s="218" t="s">
        <v>547</v>
      </c>
      <c r="AU377" s="218" t="s">
        <v>83</v>
      </c>
      <c r="AY377" s="20" t="s">
        <v>132</v>
      </c>
      <c r="BE377" s="219">
        <f>IF(N377="základní",J377,0)</f>
        <v>0</v>
      </c>
      <c r="BF377" s="219">
        <f>IF(N377="snížená",J377,0)</f>
        <v>0</v>
      </c>
      <c r="BG377" s="219">
        <f>IF(N377="zákl. přenesená",J377,0)</f>
        <v>0</v>
      </c>
      <c r="BH377" s="219">
        <f>IF(N377="sníž. přenesená",J377,0)</f>
        <v>0</v>
      </c>
      <c r="BI377" s="219">
        <f>IF(N377="nulová",J377,0)</f>
        <v>0</v>
      </c>
      <c r="BJ377" s="20" t="s">
        <v>80</v>
      </c>
      <c r="BK377" s="219">
        <f>ROUND(I377*H377,2)</f>
        <v>0</v>
      </c>
      <c r="BL377" s="20" t="s">
        <v>139</v>
      </c>
      <c r="BM377" s="218" t="s">
        <v>1127</v>
      </c>
    </row>
    <row r="378" s="13" customFormat="1">
      <c r="A378" s="13"/>
      <c r="B378" s="225"/>
      <c r="C378" s="226"/>
      <c r="D378" s="227" t="s">
        <v>143</v>
      </c>
      <c r="E378" s="228" t="s">
        <v>19</v>
      </c>
      <c r="F378" s="229" t="s">
        <v>658</v>
      </c>
      <c r="G378" s="226"/>
      <c r="H378" s="228" t="s">
        <v>19</v>
      </c>
      <c r="I378" s="230"/>
      <c r="J378" s="226"/>
      <c r="K378" s="226"/>
      <c r="L378" s="231"/>
      <c r="M378" s="232"/>
      <c r="N378" s="233"/>
      <c r="O378" s="233"/>
      <c r="P378" s="233"/>
      <c r="Q378" s="233"/>
      <c r="R378" s="233"/>
      <c r="S378" s="233"/>
      <c r="T378" s="234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35" t="s">
        <v>143</v>
      </c>
      <c r="AU378" s="235" t="s">
        <v>83</v>
      </c>
      <c r="AV378" s="13" t="s">
        <v>80</v>
      </c>
      <c r="AW378" s="13" t="s">
        <v>33</v>
      </c>
      <c r="AX378" s="13" t="s">
        <v>72</v>
      </c>
      <c r="AY378" s="235" t="s">
        <v>132</v>
      </c>
    </row>
    <row r="379" s="14" customFormat="1">
      <c r="A379" s="14"/>
      <c r="B379" s="236"/>
      <c r="C379" s="237"/>
      <c r="D379" s="227" t="s">
        <v>143</v>
      </c>
      <c r="E379" s="238" t="s">
        <v>19</v>
      </c>
      <c r="F379" s="239" t="s">
        <v>1109</v>
      </c>
      <c r="G379" s="237"/>
      <c r="H379" s="240">
        <v>1</v>
      </c>
      <c r="I379" s="241"/>
      <c r="J379" s="237"/>
      <c r="K379" s="237"/>
      <c r="L379" s="242"/>
      <c r="M379" s="243"/>
      <c r="N379" s="244"/>
      <c r="O379" s="244"/>
      <c r="P379" s="244"/>
      <c r="Q379" s="244"/>
      <c r="R379" s="244"/>
      <c r="S379" s="244"/>
      <c r="T379" s="245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46" t="s">
        <v>143</v>
      </c>
      <c r="AU379" s="246" t="s">
        <v>83</v>
      </c>
      <c r="AV379" s="14" t="s">
        <v>83</v>
      </c>
      <c r="AW379" s="14" t="s">
        <v>33</v>
      </c>
      <c r="AX379" s="14" t="s">
        <v>80</v>
      </c>
      <c r="AY379" s="246" t="s">
        <v>132</v>
      </c>
    </row>
    <row r="380" s="2" customFormat="1" ht="16.5" customHeight="1">
      <c r="A380" s="41"/>
      <c r="B380" s="42"/>
      <c r="C380" s="273" t="s">
        <v>738</v>
      </c>
      <c r="D380" s="273" t="s">
        <v>547</v>
      </c>
      <c r="E380" s="274" t="s">
        <v>1128</v>
      </c>
      <c r="F380" s="275" t="s">
        <v>1129</v>
      </c>
      <c r="G380" s="276" t="s">
        <v>243</v>
      </c>
      <c r="H380" s="277">
        <v>3</v>
      </c>
      <c r="I380" s="278"/>
      <c r="J380" s="279">
        <f>ROUND(I380*H380,2)</f>
        <v>0</v>
      </c>
      <c r="K380" s="275" t="s">
        <v>138</v>
      </c>
      <c r="L380" s="280"/>
      <c r="M380" s="281" t="s">
        <v>19</v>
      </c>
      <c r="N380" s="282" t="s">
        <v>43</v>
      </c>
      <c r="O380" s="87"/>
      <c r="P380" s="216">
        <f>O380*H380</f>
        <v>0</v>
      </c>
      <c r="Q380" s="216">
        <v>0.0025999999999999999</v>
      </c>
      <c r="R380" s="216">
        <f>Q380*H380</f>
        <v>0.0077999999999999996</v>
      </c>
      <c r="S380" s="216">
        <v>0</v>
      </c>
      <c r="T380" s="217">
        <f>S380*H380</f>
        <v>0</v>
      </c>
      <c r="U380" s="41"/>
      <c r="V380" s="41"/>
      <c r="W380" s="41"/>
      <c r="X380" s="41"/>
      <c r="Y380" s="41"/>
      <c r="Z380" s="41"/>
      <c r="AA380" s="41"/>
      <c r="AB380" s="41"/>
      <c r="AC380" s="41"/>
      <c r="AD380" s="41"/>
      <c r="AE380" s="41"/>
      <c r="AR380" s="218" t="s">
        <v>197</v>
      </c>
      <c r="AT380" s="218" t="s">
        <v>547</v>
      </c>
      <c r="AU380" s="218" t="s">
        <v>83</v>
      </c>
      <c r="AY380" s="20" t="s">
        <v>132</v>
      </c>
      <c r="BE380" s="219">
        <f>IF(N380="základní",J380,0)</f>
        <v>0</v>
      </c>
      <c r="BF380" s="219">
        <f>IF(N380="snížená",J380,0)</f>
        <v>0</v>
      </c>
      <c r="BG380" s="219">
        <f>IF(N380="zákl. přenesená",J380,0)</f>
        <v>0</v>
      </c>
      <c r="BH380" s="219">
        <f>IF(N380="sníž. přenesená",J380,0)</f>
        <v>0</v>
      </c>
      <c r="BI380" s="219">
        <f>IF(N380="nulová",J380,0)</f>
        <v>0</v>
      </c>
      <c r="BJ380" s="20" t="s">
        <v>80</v>
      </c>
      <c r="BK380" s="219">
        <f>ROUND(I380*H380,2)</f>
        <v>0</v>
      </c>
      <c r="BL380" s="20" t="s">
        <v>139</v>
      </c>
      <c r="BM380" s="218" t="s">
        <v>1130</v>
      </c>
    </row>
    <row r="381" s="13" customFormat="1">
      <c r="A381" s="13"/>
      <c r="B381" s="225"/>
      <c r="C381" s="226"/>
      <c r="D381" s="227" t="s">
        <v>143</v>
      </c>
      <c r="E381" s="228" t="s">
        <v>19</v>
      </c>
      <c r="F381" s="229" t="s">
        <v>658</v>
      </c>
      <c r="G381" s="226"/>
      <c r="H381" s="228" t="s">
        <v>19</v>
      </c>
      <c r="I381" s="230"/>
      <c r="J381" s="226"/>
      <c r="K381" s="226"/>
      <c r="L381" s="231"/>
      <c r="M381" s="232"/>
      <c r="N381" s="233"/>
      <c r="O381" s="233"/>
      <c r="P381" s="233"/>
      <c r="Q381" s="233"/>
      <c r="R381" s="233"/>
      <c r="S381" s="233"/>
      <c r="T381" s="234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35" t="s">
        <v>143</v>
      </c>
      <c r="AU381" s="235" t="s">
        <v>83</v>
      </c>
      <c r="AV381" s="13" t="s">
        <v>80</v>
      </c>
      <c r="AW381" s="13" t="s">
        <v>33</v>
      </c>
      <c r="AX381" s="13" t="s">
        <v>72</v>
      </c>
      <c r="AY381" s="235" t="s">
        <v>132</v>
      </c>
    </row>
    <row r="382" s="14" customFormat="1">
      <c r="A382" s="14"/>
      <c r="B382" s="236"/>
      <c r="C382" s="237"/>
      <c r="D382" s="227" t="s">
        <v>143</v>
      </c>
      <c r="E382" s="238" t="s">
        <v>19</v>
      </c>
      <c r="F382" s="239" t="s">
        <v>1114</v>
      </c>
      <c r="G382" s="237"/>
      <c r="H382" s="240">
        <v>1</v>
      </c>
      <c r="I382" s="241"/>
      <c r="J382" s="237"/>
      <c r="K382" s="237"/>
      <c r="L382" s="242"/>
      <c r="M382" s="243"/>
      <c r="N382" s="244"/>
      <c r="O382" s="244"/>
      <c r="P382" s="244"/>
      <c r="Q382" s="244"/>
      <c r="R382" s="244"/>
      <c r="S382" s="244"/>
      <c r="T382" s="245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46" t="s">
        <v>143</v>
      </c>
      <c r="AU382" s="246" t="s">
        <v>83</v>
      </c>
      <c r="AV382" s="14" t="s">
        <v>83</v>
      </c>
      <c r="AW382" s="14" t="s">
        <v>33</v>
      </c>
      <c r="AX382" s="14" t="s">
        <v>72</v>
      </c>
      <c r="AY382" s="246" t="s">
        <v>132</v>
      </c>
    </row>
    <row r="383" s="14" customFormat="1">
      <c r="A383" s="14"/>
      <c r="B383" s="236"/>
      <c r="C383" s="237"/>
      <c r="D383" s="227" t="s">
        <v>143</v>
      </c>
      <c r="E383" s="238" t="s">
        <v>19</v>
      </c>
      <c r="F383" s="239" t="s">
        <v>1108</v>
      </c>
      <c r="G383" s="237"/>
      <c r="H383" s="240">
        <v>2</v>
      </c>
      <c r="I383" s="241"/>
      <c r="J383" s="237"/>
      <c r="K383" s="237"/>
      <c r="L383" s="242"/>
      <c r="M383" s="243"/>
      <c r="N383" s="244"/>
      <c r="O383" s="244"/>
      <c r="P383" s="244"/>
      <c r="Q383" s="244"/>
      <c r="R383" s="244"/>
      <c r="S383" s="244"/>
      <c r="T383" s="245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46" t="s">
        <v>143</v>
      </c>
      <c r="AU383" s="246" t="s">
        <v>83</v>
      </c>
      <c r="AV383" s="14" t="s">
        <v>83</v>
      </c>
      <c r="AW383" s="14" t="s">
        <v>33</v>
      </c>
      <c r="AX383" s="14" t="s">
        <v>72</v>
      </c>
      <c r="AY383" s="246" t="s">
        <v>132</v>
      </c>
    </row>
    <row r="384" s="15" customFormat="1">
      <c r="A384" s="15"/>
      <c r="B384" s="247"/>
      <c r="C384" s="248"/>
      <c r="D384" s="227" t="s">
        <v>143</v>
      </c>
      <c r="E384" s="249" t="s">
        <v>19</v>
      </c>
      <c r="F384" s="250" t="s">
        <v>148</v>
      </c>
      <c r="G384" s="248"/>
      <c r="H384" s="251">
        <v>3</v>
      </c>
      <c r="I384" s="252"/>
      <c r="J384" s="248"/>
      <c r="K384" s="248"/>
      <c r="L384" s="253"/>
      <c r="M384" s="254"/>
      <c r="N384" s="255"/>
      <c r="O384" s="255"/>
      <c r="P384" s="255"/>
      <c r="Q384" s="255"/>
      <c r="R384" s="255"/>
      <c r="S384" s="255"/>
      <c r="T384" s="256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T384" s="257" t="s">
        <v>143</v>
      </c>
      <c r="AU384" s="257" t="s">
        <v>83</v>
      </c>
      <c r="AV384" s="15" t="s">
        <v>139</v>
      </c>
      <c r="AW384" s="15" t="s">
        <v>33</v>
      </c>
      <c r="AX384" s="15" t="s">
        <v>80</v>
      </c>
      <c r="AY384" s="257" t="s">
        <v>132</v>
      </c>
    </row>
    <row r="385" s="2" customFormat="1" ht="16.5" customHeight="1">
      <c r="A385" s="41"/>
      <c r="B385" s="42"/>
      <c r="C385" s="273" t="s">
        <v>739</v>
      </c>
      <c r="D385" s="273" t="s">
        <v>547</v>
      </c>
      <c r="E385" s="274" t="s">
        <v>1131</v>
      </c>
      <c r="F385" s="275" t="s">
        <v>1132</v>
      </c>
      <c r="G385" s="276" t="s">
        <v>243</v>
      </c>
      <c r="H385" s="277">
        <v>1</v>
      </c>
      <c r="I385" s="278"/>
      <c r="J385" s="279">
        <f>ROUND(I385*H385,2)</f>
        <v>0</v>
      </c>
      <c r="K385" s="275" t="s">
        <v>138</v>
      </c>
      <c r="L385" s="280"/>
      <c r="M385" s="281" t="s">
        <v>19</v>
      </c>
      <c r="N385" s="282" t="s">
        <v>43</v>
      </c>
      <c r="O385" s="87"/>
      <c r="P385" s="216">
        <f>O385*H385</f>
        <v>0</v>
      </c>
      <c r="Q385" s="216">
        <v>0.0014</v>
      </c>
      <c r="R385" s="216">
        <f>Q385*H385</f>
        <v>0.0014</v>
      </c>
      <c r="S385" s="216">
        <v>0</v>
      </c>
      <c r="T385" s="217">
        <f>S385*H385</f>
        <v>0</v>
      </c>
      <c r="U385" s="41"/>
      <c r="V385" s="41"/>
      <c r="W385" s="41"/>
      <c r="X385" s="41"/>
      <c r="Y385" s="41"/>
      <c r="Z385" s="41"/>
      <c r="AA385" s="41"/>
      <c r="AB385" s="41"/>
      <c r="AC385" s="41"/>
      <c r="AD385" s="41"/>
      <c r="AE385" s="41"/>
      <c r="AR385" s="218" t="s">
        <v>197</v>
      </c>
      <c r="AT385" s="218" t="s">
        <v>547</v>
      </c>
      <c r="AU385" s="218" t="s">
        <v>83</v>
      </c>
      <c r="AY385" s="20" t="s">
        <v>132</v>
      </c>
      <c r="BE385" s="219">
        <f>IF(N385="základní",J385,0)</f>
        <v>0</v>
      </c>
      <c r="BF385" s="219">
        <f>IF(N385="snížená",J385,0)</f>
        <v>0</v>
      </c>
      <c r="BG385" s="219">
        <f>IF(N385="zákl. přenesená",J385,0)</f>
        <v>0</v>
      </c>
      <c r="BH385" s="219">
        <f>IF(N385="sníž. přenesená",J385,0)</f>
        <v>0</v>
      </c>
      <c r="BI385" s="219">
        <f>IF(N385="nulová",J385,0)</f>
        <v>0</v>
      </c>
      <c r="BJ385" s="20" t="s">
        <v>80</v>
      </c>
      <c r="BK385" s="219">
        <f>ROUND(I385*H385,2)</f>
        <v>0</v>
      </c>
      <c r="BL385" s="20" t="s">
        <v>139</v>
      </c>
      <c r="BM385" s="218" t="s">
        <v>1133</v>
      </c>
    </row>
    <row r="386" s="13" customFormat="1">
      <c r="A386" s="13"/>
      <c r="B386" s="225"/>
      <c r="C386" s="226"/>
      <c r="D386" s="227" t="s">
        <v>143</v>
      </c>
      <c r="E386" s="228" t="s">
        <v>19</v>
      </c>
      <c r="F386" s="229" t="s">
        <v>658</v>
      </c>
      <c r="G386" s="226"/>
      <c r="H386" s="228" t="s">
        <v>19</v>
      </c>
      <c r="I386" s="230"/>
      <c r="J386" s="226"/>
      <c r="K386" s="226"/>
      <c r="L386" s="231"/>
      <c r="M386" s="232"/>
      <c r="N386" s="233"/>
      <c r="O386" s="233"/>
      <c r="P386" s="233"/>
      <c r="Q386" s="233"/>
      <c r="R386" s="233"/>
      <c r="S386" s="233"/>
      <c r="T386" s="234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5" t="s">
        <v>143</v>
      </c>
      <c r="AU386" s="235" t="s">
        <v>83</v>
      </c>
      <c r="AV386" s="13" t="s">
        <v>80</v>
      </c>
      <c r="AW386" s="13" t="s">
        <v>33</v>
      </c>
      <c r="AX386" s="13" t="s">
        <v>72</v>
      </c>
      <c r="AY386" s="235" t="s">
        <v>132</v>
      </c>
    </row>
    <row r="387" s="14" customFormat="1">
      <c r="A387" s="14"/>
      <c r="B387" s="236"/>
      <c r="C387" s="237"/>
      <c r="D387" s="227" t="s">
        <v>143</v>
      </c>
      <c r="E387" s="238" t="s">
        <v>19</v>
      </c>
      <c r="F387" s="239" t="s">
        <v>1118</v>
      </c>
      <c r="G387" s="237"/>
      <c r="H387" s="240">
        <v>1</v>
      </c>
      <c r="I387" s="241"/>
      <c r="J387" s="237"/>
      <c r="K387" s="237"/>
      <c r="L387" s="242"/>
      <c r="M387" s="243"/>
      <c r="N387" s="244"/>
      <c r="O387" s="244"/>
      <c r="P387" s="244"/>
      <c r="Q387" s="244"/>
      <c r="R387" s="244"/>
      <c r="S387" s="244"/>
      <c r="T387" s="245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46" t="s">
        <v>143</v>
      </c>
      <c r="AU387" s="246" t="s">
        <v>83</v>
      </c>
      <c r="AV387" s="14" t="s">
        <v>83</v>
      </c>
      <c r="AW387" s="14" t="s">
        <v>33</v>
      </c>
      <c r="AX387" s="14" t="s">
        <v>80</v>
      </c>
      <c r="AY387" s="246" t="s">
        <v>132</v>
      </c>
    </row>
    <row r="388" s="2" customFormat="1" ht="16.5" customHeight="1">
      <c r="A388" s="41"/>
      <c r="B388" s="42"/>
      <c r="C388" s="273" t="s">
        <v>740</v>
      </c>
      <c r="D388" s="273" t="s">
        <v>547</v>
      </c>
      <c r="E388" s="274" t="s">
        <v>1134</v>
      </c>
      <c r="F388" s="275" t="s">
        <v>1135</v>
      </c>
      <c r="G388" s="276" t="s">
        <v>243</v>
      </c>
      <c r="H388" s="277">
        <v>1</v>
      </c>
      <c r="I388" s="278"/>
      <c r="J388" s="279">
        <f>ROUND(I388*H388,2)</f>
        <v>0</v>
      </c>
      <c r="K388" s="275" t="s">
        <v>138</v>
      </c>
      <c r="L388" s="280"/>
      <c r="M388" s="281" t="s">
        <v>19</v>
      </c>
      <c r="N388" s="282" t="s">
        <v>43</v>
      </c>
      <c r="O388" s="87"/>
      <c r="P388" s="216">
        <f>O388*H388</f>
        <v>0</v>
      </c>
      <c r="Q388" s="216">
        <v>0.0016999999999999999</v>
      </c>
      <c r="R388" s="216">
        <f>Q388*H388</f>
        <v>0.0016999999999999999</v>
      </c>
      <c r="S388" s="216">
        <v>0</v>
      </c>
      <c r="T388" s="217">
        <f>S388*H388</f>
        <v>0</v>
      </c>
      <c r="U388" s="41"/>
      <c r="V388" s="41"/>
      <c r="W388" s="41"/>
      <c r="X388" s="41"/>
      <c r="Y388" s="41"/>
      <c r="Z388" s="41"/>
      <c r="AA388" s="41"/>
      <c r="AB388" s="41"/>
      <c r="AC388" s="41"/>
      <c r="AD388" s="41"/>
      <c r="AE388" s="41"/>
      <c r="AR388" s="218" t="s">
        <v>197</v>
      </c>
      <c r="AT388" s="218" t="s">
        <v>547</v>
      </c>
      <c r="AU388" s="218" t="s">
        <v>83</v>
      </c>
      <c r="AY388" s="20" t="s">
        <v>132</v>
      </c>
      <c r="BE388" s="219">
        <f>IF(N388="základní",J388,0)</f>
        <v>0</v>
      </c>
      <c r="BF388" s="219">
        <f>IF(N388="snížená",J388,0)</f>
        <v>0</v>
      </c>
      <c r="BG388" s="219">
        <f>IF(N388="zákl. přenesená",J388,0)</f>
        <v>0</v>
      </c>
      <c r="BH388" s="219">
        <f>IF(N388="sníž. přenesená",J388,0)</f>
        <v>0</v>
      </c>
      <c r="BI388" s="219">
        <f>IF(N388="nulová",J388,0)</f>
        <v>0</v>
      </c>
      <c r="BJ388" s="20" t="s">
        <v>80</v>
      </c>
      <c r="BK388" s="219">
        <f>ROUND(I388*H388,2)</f>
        <v>0</v>
      </c>
      <c r="BL388" s="20" t="s">
        <v>139</v>
      </c>
      <c r="BM388" s="218" t="s">
        <v>1136</v>
      </c>
    </row>
    <row r="389" s="13" customFormat="1">
      <c r="A389" s="13"/>
      <c r="B389" s="225"/>
      <c r="C389" s="226"/>
      <c r="D389" s="227" t="s">
        <v>143</v>
      </c>
      <c r="E389" s="228" t="s">
        <v>19</v>
      </c>
      <c r="F389" s="229" t="s">
        <v>658</v>
      </c>
      <c r="G389" s="226"/>
      <c r="H389" s="228" t="s">
        <v>19</v>
      </c>
      <c r="I389" s="230"/>
      <c r="J389" s="226"/>
      <c r="K389" s="226"/>
      <c r="L389" s="231"/>
      <c r="M389" s="232"/>
      <c r="N389" s="233"/>
      <c r="O389" s="233"/>
      <c r="P389" s="233"/>
      <c r="Q389" s="233"/>
      <c r="R389" s="233"/>
      <c r="S389" s="233"/>
      <c r="T389" s="234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35" t="s">
        <v>143</v>
      </c>
      <c r="AU389" s="235" t="s">
        <v>83</v>
      </c>
      <c r="AV389" s="13" t="s">
        <v>80</v>
      </c>
      <c r="AW389" s="13" t="s">
        <v>33</v>
      </c>
      <c r="AX389" s="13" t="s">
        <v>72</v>
      </c>
      <c r="AY389" s="235" t="s">
        <v>132</v>
      </c>
    </row>
    <row r="390" s="14" customFormat="1">
      <c r="A390" s="14"/>
      <c r="B390" s="236"/>
      <c r="C390" s="237"/>
      <c r="D390" s="227" t="s">
        <v>143</v>
      </c>
      <c r="E390" s="238" t="s">
        <v>19</v>
      </c>
      <c r="F390" s="239" t="s">
        <v>1113</v>
      </c>
      <c r="G390" s="237"/>
      <c r="H390" s="240">
        <v>1</v>
      </c>
      <c r="I390" s="241"/>
      <c r="J390" s="237"/>
      <c r="K390" s="237"/>
      <c r="L390" s="242"/>
      <c r="M390" s="243"/>
      <c r="N390" s="244"/>
      <c r="O390" s="244"/>
      <c r="P390" s="244"/>
      <c r="Q390" s="244"/>
      <c r="R390" s="244"/>
      <c r="S390" s="244"/>
      <c r="T390" s="245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46" t="s">
        <v>143</v>
      </c>
      <c r="AU390" s="246" t="s">
        <v>83</v>
      </c>
      <c r="AV390" s="14" t="s">
        <v>83</v>
      </c>
      <c r="AW390" s="14" t="s">
        <v>33</v>
      </c>
      <c r="AX390" s="14" t="s">
        <v>80</v>
      </c>
      <c r="AY390" s="246" t="s">
        <v>132</v>
      </c>
    </row>
    <row r="391" s="2" customFormat="1" ht="16.5" customHeight="1">
      <c r="A391" s="41"/>
      <c r="B391" s="42"/>
      <c r="C391" s="207" t="s">
        <v>742</v>
      </c>
      <c r="D391" s="207" t="s">
        <v>134</v>
      </c>
      <c r="E391" s="208" t="s">
        <v>679</v>
      </c>
      <c r="F391" s="209" t="s">
        <v>680</v>
      </c>
      <c r="G391" s="210" t="s">
        <v>243</v>
      </c>
      <c r="H391" s="211">
        <v>9</v>
      </c>
      <c r="I391" s="212"/>
      <c r="J391" s="213">
        <f>ROUND(I391*H391,2)</f>
        <v>0</v>
      </c>
      <c r="K391" s="209" t="s">
        <v>138</v>
      </c>
      <c r="L391" s="47"/>
      <c r="M391" s="214" t="s">
        <v>19</v>
      </c>
      <c r="N391" s="215" t="s">
        <v>43</v>
      </c>
      <c r="O391" s="87"/>
      <c r="P391" s="216">
        <f>O391*H391</f>
        <v>0</v>
      </c>
      <c r="Q391" s="216">
        <v>0.11241</v>
      </c>
      <c r="R391" s="216">
        <f>Q391*H391</f>
        <v>1.01169</v>
      </c>
      <c r="S391" s="216">
        <v>0</v>
      </c>
      <c r="T391" s="217">
        <f>S391*H391</f>
        <v>0</v>
      </c>
      <c r="U391" s="41"/>
      <c r="V391" s="41"/>
      <c r="W391" s="41"/>
      <c r="X391" s="41"/>
      <c r="Y391" s="41"/>
      <c r="Z391" s="41"/>
      <c r="AA391" s="41"/>
      <c r="AB391" s="41"/>
      <c r="AC391" s="41"/>
      <c r="AD391" s="41"/>
      <c r="AE391" s="41"/>
      <c r="AR391" s="218" t="s">
        <v>139</v>
      </c>
      <c r="AT391" s="218" t="s">
        <v>134</v>
      </c>
      <c r="AU391" s="218" t="s">
        <v>83</v>
      </c>
      <c r="AY391" s="20" t="s">
        <v>132</v>
      </c>
      <c r="BE391" s="219">
        <f>IF(N391="základní",J391,0)</f>
        <v>0</v>
      </c>
      <c r="BF391" s="219">
        <f>IF(N391="snížená",J391,0)</f>
        <v>0</v>
      </c>
      <c r="BG391" s="219">
        <f>IF(N391="zákl. přenesená",J391,0)</f>
        <v>0</v>
      </c>
      <c r="BH391" s="219">
        <f>IF(N391="sníž. přenesená",J391,0)</f>
        <v>0</v>
      </c>
      <c r="BI391" s="219">
        <f>IF(N391="nulová",J391,0)</f>
        <v>0</v>
      </c>
      <c r="BJ391" s="20" t="s">
        <v>80</v>
      </c>
      <c r="BK391" s="219">
        <f>ROUND(I391*H391,2)</f>
        <v>0</v>
      </c>
      <c r="BL391" s="20" t="s">
        <v>139</v>
      </c>
      <c r="BM391" s="218" t="s">
        <v>681</v>
      </c>
    </row>
    <row r="392" s="2" customFormat="1">
      <c r="A392" s="41"/>
      <c r="B392" s="42"/>
      <c r="C392" s="43"/>
      <c r="D392" s="220" t="s">
        <v>141</v>
      </c>
      <c r="E392" s="43"/>
      <c r="F392" s="221" t="s">
        <v>682</v>
      </c>
      <c r="G392" s="43"/>
      <c r="H392" s="43"/>
      <c r="I392" s="222"/>
      <c r="J392" s="43"/>
      <c r="K392" s="43"/>
      <c r="L392" s="47"/>
      <c r="M392" s="223"/>
      <c r="N392" s="224"/>
      <c r="O392" s="87"/>
      <c r="P392" s="87"/>
      <c r="Q392" s="87"/>
      <c r="R392" s="87"/>
      <c r="S392" s="87"/>
      <c r="T392" s="88"/>
      <c r="U392" s="41"/>
      <c r="V392" s="41"/>
      <c r="W392" s="41"/>
      <c r="X392" s="41"/>
      <c r="Y392" s="41"/>
      <c r="Z392" s="41"/>
      <c r="AA392" s="41"/>
      <c r="AB392" s="41"/>
      <c r="AC392" s="41"/>
      <c r="AD392" s="41"/>
      <c r="AE392" s="41"/>
      <c r="AT392" s="20" t="s">
        <v>141</v>
      </c>
      <c r="AU392" s="20" t="s">
        <v>83</v>
      </c>
    </row>
    <row r="393" s="13" customFormat="1">
      <c r="A393" s="13"/>
      <c r="B393" s="225"/>
      <c r="C393" s="226"/>
      <c r="D393" s="227" t="s">
        <v>143</v>
      </c>
      <c r="E393" s="228" t="s">
        <v>19</v>
      </c>
      <c r="F393" s="229" t="s">
        <v>649</v>
      </c>
      <c r="G393" s="226"/>
      <c r="H393" s="228" t="s">
        <v>19</v>
      </c>
      <c r="I393" s="230"/>
      <c r="J393" s="226"/>
      <c r="K393" s="226"/>
      <c r="L393" s="231"/>
      <c r="M393" s="232"/>
      <c r="N393" s="233"/>
      <c r="O393" s="233"/>
      <c r="P393" s="233"/>
      <c r="Q393" s="233"/>
      <c r="R393" s="233"/>
      <c r="S393" s="233"/>
      <c r="T393" s="234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5" t="s">
        <v>143</v>
      </c>
      <c r="AU393" s="235" t="s">
        <v>83</v>
      </c>
      <c r="AV393" s="13" t="s">
        <v>80</v>
      </c>
      <c r="AW393" s="13" t="s">
        <v>33</v>
      </c>
      <c r="AX393" s="13" t="s">
        <v>72</v>
      </c>
      <c r="AY393" s="235" t="s">
        <v>132</v>
      </c>
    </row>
    <row r="394" s="14" customFormat="1">
      <c r="A394" s="14"/>
      <c r="B394" s="236"/>
      <c r="C394" s="237"/>
      <c r="D394" s="227" t="s">
        <v>143</v>
      </c>
      <c r="E394" s="238" t="s">
        <v>19</v>
      </c>
      <c r="F394" s="239" t="s">
        <v>1108</v>
      </c>
      <c r="G394" s="237"/>
      <c r="H394" s="240">
        <v>2</v>
      </c>
      <c r="I394" s="241"/>
      <c r="J394" s="237"/>
      <c r="K394" s="237"/>
      <c r="L394" s="242"/>
      <c r="M394" s="243"/>
      <c r="N394" s="244"/>
      <c r="O394" s="244"/>
      <c r="P394" s="244"/>
      <c r="Q394" s="244"/>
      <c r="R394" s="244"/>
      <c r="S394" s="244"/>
      <c r="T394" s="245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46" t="s">
        <v>143</v>
      </c>
      <c r="AU394" s="246" t="s">
        <v>83</v>
      </c>
      <c r="AV394" s="14" t="s">
        <v>83</v>
      </c>
      <c r="AW394" s="14" t="s">
        <v>33</v>
      </c>
      <c r="AX394" s="14" t="s">
        <v>72</v>
      </c>
      <c r="AY394" s="246" t="s">
        <v>132</v>
      </c>
    </row>
    <row r="395" s="14" customFormat="1">
      <c r="A395" s="14"/>
      <c r="B395" s="236"/>
      <c r="C395" s="237"/>
      <c r="D395" s="227" t="s">
        <v>143</v>
      </c>
      <c r="E395" s="238" t="s">
        <v>19</v>
      </c>
      <c r="F395" s="239" t="s">
        <v>1137</v>
      </c>
      <c r="G395" s="237"/>
      <c r="H395" s="240">
        <v>1</v>
      </c>
      <c r="I395" s="241"/>
      <c r="J395" s="237"/>
      <c r="K395" s="237"/>
      <c r="L395" s="242"/>
      <c r="M395" s="243"/>
      <c r="N395" s="244"/>
      <c r="O395" s="244"/>
      <c r="P395" s="244"/>
      <c r="Q395" s="244"/>
      <c r="R395" s="244"/>
      <c r="S395" s="244"/>
      <c r="T395" s="245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46" t="s">
        <v>143</v>
      </c>
      <c r="AU395" s="246" t="s">
        <v>83</v>
      </c>
      <c r="AV395" s="14" t="s">
        <v>83</v>
      </c>
      <c r="AW395" s="14" t="s">
        <v>33</v>
      </c>
      <c r="AX395" s="14" t="s">
        <v>72</v>
      </c>
      <c r="AY395" s="246" t="s">
        <v>132</v>
      </c>
    </row>
    <row r="396" s="14" customFormat="1">
      <c r="A396" s="14"/>
      <c r="B396" s="236"/>
      <c r="C396" s="237"/>
      <c r="D396" s="227" t="s">
        <v>143</v>
      </c>
      <c r="E396" s="238" t="s">
        <v>19</v>
      </c>
      <c r="F396" s="239" t="s">
        <v>1109</v>
      </c>
      <c r="G396" s="237"/>
      <c r="H396" s="240">
        <v>1</v>
      </c>
      <c r="I396" s="241"/>
      <c r="J396" s="237"/>
      <c r="K396" s="237"/>
      <c r="L396" s="242"/>
      <c r="M396" s="243"/>
      <c r="N396" s="244"/>
      <c r="O396" s="244"/>
      <c r="P396" s="244"/>
      <c r="Q396" s="244"/>
      <c r="R396" s="244"/>
      <c r="S396" s="244"/>
      <c r="T396" s="245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46" t="s">
        <v>143</v>
      </c>
      <c r="AU396" s="246" t="s">
        <v>83</v>
      </c>
      <c r="AV396" s="14" t="s">
        <v>83</v>
      </c>
      <c r="AW396" s="14" t="s">
        <v>33</v>
      </c>
      <c r="AX396" s="14" t="s">
        <v>72</v>
      </c>
      <c r="AY396" s="246" t="s">
        <v>132</v>
      </c>
    </row>
    <row r="397" s="14" customFormat="1">
      <c r="A397" s="14"/>
      <c r="B397" s="236"/>
      <c r="C397" s="237"/>
      <c r="D397" s="227" t="s">
        <v>143</v>
      </c>
      <c r="E397" s="238" t="s">
        <v>19</v>
      </c>
      <c r="F397" s="239" t="s">
        <v>1138</v>
      </c>
      <c r="G397" s="237"/>
      <c r="H397" s="240">
        <v>1</v>
      </c>
      <c r="I397" s="241"/>
      <c r="J397" s="237"/>
      <c r="K397" s="237"/>
      <c r="L397" s="242"/>
      <c r="M397" s="243"/>
      <c r="N397" s="244"/>
      <c r="O397" s="244"/>
      <c r="P397" s="244"/>
      <c r="Q397" s="244"/>
      <c r="R397" s="244"/>
      <c r="S397" s="244"/>
      <c r="T397" s="245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46" t="s">
        <v>143</v>
      </c>
      <c r="AU397" s="246" t="s">
        <v>83</v>
      </c>
      <c r="AV397" s="14" t="s">
        <v>83</v>
      </c>
      <c r="AW397" s="14" t="s">
        <v>33</v>
      </c>
      <c r="AX397" s="14" t="s">
        <v>72</v>
      </c>
      <c r="AY397" s="246" t="s">
        <v>132</v>
      </c>
    </row>
    <row r="398" s="14" customFormat="1">
      <c r="A398" s="14"/>
      <c r="B398" s="236"/>
      <c r="C398" s="237"/>
      <c r="D398" s="227" t="s">
        <v>143</v>
      </c>
      <c r="E398" s="238" t="s">
        <v>19</v>
      </c>
      <c r="F398" s="239" t="s">
        <v>1139</v>
      </c>
      <c r="G398" s="237"/>
      <c r="H398" s="240">
        <v>1</v>
      </c>
      <c r="I398" s="241"/>
      <c r="J398" s="237"/>
      <c r="K398" s="237"/>
      <c r="L398" s="242"/>
      <c r="M398" s="243"/>
      <c r="N398" s="244"/>
      <c r="O398" s="244"/>
      <c r="P398" s="244"/>
      <c r="Q398" s="244"/>
      <c r="R398" s="244"/>
      <c r="S398" s="244"/>
      <c r="T398" s="245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46" t="s">
        <v>143</v>
      </c>
      <c r="AU398" s="246" t="s">
        <v>83</v>
      </c>
      <c r="AV398" s="14" t="s">
        <v>83</v>
      </c>
      <c r="AW398" s="14" t="s">
        <v>33</v>
      </c>
      <c r="AX398" s="14" t="s">
        <v>72</v>
      </c>
      <c r="AY398" s="246" t="s">
        <v>132</v>
      </c>
    </row>
    <row r="399" s="14" customFormat="1">
      <c r="A399" s="14"/>
      <c r="B399" s="236"/>
      <c r="C399" s="237"/>
      <c r="D399" s="227" t="s">
        <v>143</v>
      </c>
      <c r="E399" s="238" t="s">
        <v>19</v>
      </c>
      <c r="F399" s="239" t="s">
        <v>1140</v>
      </c>
      <c r="G399" s="237"/>
      <c r="H399" s="240">
        <v>1</v>
      </c>
      <c r="I399" s="241"/>
      <c r="J399" s="237"/>
      <c r="K399" s="237"/>
      <c r="L399" s="242"/>
      <c r="M399" s="243"/>
      <c r="N399" s="244"/>
      <c r="O399" s="244"/>
      <c r="P399" s="244"/>
      <c r="Q399" s="244"/>
      <c r="R399" s="244"/>
      <c r="S399" s="244"/>
      <c r="T399" s="245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46" t="s">
        <v>143</v>
      </c>
      <c r="AU399" s="246" t="s">
        <v>83</v>
      </c>
      <c r="AV399" s="14" t="s">
        <v>83</v>
      </c>
      <c r="AW399" s="14" t="s">
        <v>33</v>
      </c>
      <c r="AX399" s="14" t="s">
        <v>72</v>
      </c>
      <c r="AY399" s="246" t="s">
        <v>132</v>
      </c>
    </row>
    <row r="400" s="14" customFormat="1">
      <c r="A400" s="14"/>
      <c r="B400" s="236"/>
      <c r="C400" s="237"/>
      <c r="D400" s="227" t="s">
        <v>143</v>
      </c>
      <c r="E400" s="238" t="s">
        <v>19</v>
      </c>
      <c r="F400" s="239" t="s">
        <v>1115</v>
      </c>
      <c r="G400" s="237"/>
      <c r="H400" s="240">
        <v>1</v>
      </c>
      <c r="I400" s="241"/>
      <c r="J400" s="237"/>
      <c r="K400" s="237"/>
      <c r="L400" s="242"/>
      <c r="M400" s="243"/>
      <c r="N400" s="244"/>
      <c r="O400" s="244"/>
      <c r="P400" s="244"/>
      <c r="Q400" s="244"/>
      <c r="R400" s="244"/>
      <c r="S400" s="244"/>
      <c r="T400" s="245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46" t="s">
        <v>143</v>
      </c>
      <c r="AU400" s="246" t="s">
        <v>83</v>
      </c>
      <c r="AV400" s="14" t="s">
        <v>83</v>
      </c>
      <c r="AW400" s="14" t="s">
        <v>33</v>
      </c>
      <c r="AX400" s="14" t="s">
        <v>72</v>
      </c>
      <c r="AY400" s="246" t="s">
        <v>132</v>
      </c>
    </row>
    <row r="401" s="14" customFormat="1">
      <c r="A401" s="14"/>
      <c r="B401" s="236"/>
      <c r="C401" s="237"/>
      <c r="D401" s="227" t="s">
        <v>143</v>
      </c>
      <c r="E401" s="238" t="s">
        <v>19</v>
      </c>
      <c r="F401" s="239" t="s">
        <v>1118</v>
      </c>
      <c r="G401" s="237"/>
      <c r="H401" s="240">
        <v>1</v>
      </c>
      <c r="I401" s="241"/>
      <c r="J401" s="237"/>
      <c r="K401" s="237"/>
      <c r="L401" s="242"/>
      <c r="M401" s="243"/>
      <c r="N401" s="244"/>
      <c r="O401" s="244"/>
      <c r="P401" s="244"/>
      <c r="Q401" s="244"/>
      <c r="R401" s="244"/>
      <c r="S401" s="244"/>
      <c r="T401" s="245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46" t="s">
        <v>143</v>
      </c>
      <c r="AU401" s="246" t="s">
        <v>83</v>
      </c>
      <c r="AV401" s="14" t="s">
        <v>83</v>
      </c>
      <c r="AW401" s="14" t="s">
        <v>33</v>
      </c>
      <c r="AX401" s="14" t="s">
        <v>72</v>
      </c>
      <c r="AY401" s="246" t="s">
        <v>132</v>
      </c>
    </row>
    <row r="402" s="15" customFormat="1">
      <c r="A402" s="15"/>
      <c r="B402" s="247"/>
      <c r="C402" s="248"/>
      <c r="D402" s="227" t="s">
        <v>143</v>
      </c>
      <c r="E402" s="249" t="s">
        <v>19</v>
      </c>
      <c r="F402" s="250" t="s">
        <v>148</v>
      </c>
      <c r="G402" s="248"/>
      <c r="H402" s="251">
        <v>9</v>
      </c>
      <c r="I402" s="252"/>
      <c r="J402" s="248"/>
      <c r="K402" s="248"/>
      <c r="L402" s="253"/>
      <c r="M402" s="254"/>
      <c r="N402" s="255"/>
      <c r="O402" s="255"/>
      <c r="P402" s="255"/>
      <c r="Q402" s="255"/>
      <c r="R402" s="255"/>
      <c r="S402" s="255"/>
      <c r="T402" s="256"/>
      <c r="U402" s="15"/>
      <c r="V402" s="15"/>
      <c r="W402" s="15"/>
      <c r="X402" s="15"/>
      <c r="Y402" s="15"/>
      <c r="Z402" s="15"/>
      <c r="AA402" s="15"/>
      <c r="AB402" s="15"/>
      <c r="AC402" s="15"/>
      <c r="AD402" s="15"/>
      <c r="AE402" s="15"/>
      <c r="AT402" s="257" t="s">
        <v>143</v>
      </c>
      <c r="AU402" s="257" t="s">
        <v>83</v>
      </c>
      <c r="AV402" s="15" t="s">
        <v>139</v>
      </c>
      <c r="AW402" s="15" t="s">
        <v>33</v>
      </c>
      <c r="AX402" s="15" t="s">
        <v>80</v>
      </c>
      <c r="AY402" s="257" t="s">
        <v>132</v>
      </c>
    </row>
    <row r="403" s="2" customFormat="1" ht="16.5" customHeight="1">
      <c r="A403" s="41"/>
      <c r="B403" s="42"/>
      <c r="C403" s="273" t="s">
        <v>743</v>
      </c>
      <c r="D403" s="273" t="s">
        <v>547</v>
      </c>
      <c r="E403" s="274" t="s">
        <v>685</v>
      </c>
      <c r="F403" s="275" t="s">
        <v>686</v>
      </c>
      <c r="G403" s="276" t="s">
        <v>243</v>
      </c>
      <c r="H403" s="277">
        <v>9</v>
      </c>
      <c r="I403" s="278"/>
      <c r="J403" s="279">
        <f>ROUND(I403*H403,2)</f>
        <v>0</v>
      </c>
      <c r="K403" s="275" t="s">
        <v>138</v>
      </c>
      <c r="L403" s="280"/>
      <c r="M403" s="281" t="s">
        <v>19</v>
      </c>
      <c r="N403" s="282" t="s">
        <v>43</v>
      </c>
      <c r="O403" s="87"/>
      <c r="P403" s="216">
        <f>O403*H403</f>
        <v>0</v>
      </c>
      <c r="Q403" s="216">
        <v>0.0061000000000000004</v>
      </c>
      <c r="R403" s="216">
        <f>Q403*H403</f>
        <v>0.054900000000000004</v>
      </c>
      <c r="S403" s="216">
        <v>0</v>
      </c>
      <c r="T403" s="217">
        <f>S403*H403</f>
        <v>0</v>
      </c>
      <c r="U403" s="41"/>
      <c r="V403" s="41"/>
      <c r="W403" s="41"/>
      <c r="X403" s="41"/>
      <c r="Y403" s="41"/>
      <c r="Z403" s="41"/>
      <c r="AA403" s="41"/>
      <c r="AB403" s="41"/>
      <c r="AC403" s="41"/>
      <c r="AD403" s="41"/>
      <c r="AE403" s="41"/>
      <c r="AR403" s="218" t="s">
        <v>197</v>
      </c>
      <c r="AT403" s="218" t="s">
        <v>547</v>
      </c>
      <c r="AU403" s="218" t="s">
        <v>83</v>
      </c>
      <c r="AY403" s="20" t="s">
        <v>132</v>
      </c>
      <c r="BE403" s="219">
        <f>IF(N403="základní",J403,0)</f>
        <v>0</v>
      </c>
      <c r="BF403" s="219">
        <f>IF(N403="snížená",J403,0)</f>
        <v>0</v>
      </c>
      <c r="BG403" s="219">
        <f>IF(N403="zákl. přenesená",J403,0)</f>
        <v>0</v>
      </c>
      <c r="BH403" s="219">
        <f>IF(N403="sníž. přenesená",J403,0)</f>
        <v>0</v>
      </c>
      <c r="BI403" s="219">
        <f>IF(N403="nulová",J403,0)</f>
        <v>0</v>
      </c>
      <c r="BJ403" s="20" t="s">
        <v>80</v>
      </c>
      <c r="BK403" s="219">
        <f>ROUND(I403*H403,2)</f>
        <v>0</v>
      </c>
      <c r="BL403" s="20" t="s">
        <v>139</v>
      </c>
      <c r="BM403" s="218" t="s">
        <v>687</v>
      </c>
    </row>
    <row r="404" s="2" customFormat="1" ht="16.5" customHeight="1">
      <c r="A404" s="41"/>
      <c r="B404" s="42"/>
      <c r="C404" s="273" t="s">
        <v>750</v>
      </c>
      <c r="D404" s="273" t="s">
        <v>547</v>
      </c>
      <c r="E404" s="274" t="s">
        <v>689</v>
      </c>
      <c r="F404" s="275" t="s">
        <v>690</v>
      </c>
      <c r="G404" s="276" t="s">
        <v>243</v>
      </c>
      <c r="H404" s="277">
        <v>9</v>
      </c>
      <c r="I404" s="278"/>
      <c r="J404" s="279">
        <f>ROUND(I404*H404,2)</f>
        <v>0</v>
      </c>
      <c r="K404" s="275" t="s">
        <v>138</v>
      </c>
      <c r="L404" s="280"/>
      <c r="M404" s="281" t="s">
        <v>19</v>
      </c>
      <c r="N404" s="282" t="s">
        <v>43</v>
      </c>
      <c r="O404" s="87"/>
      <c r="P404" s="216">
        <f>O404*H404</f>
        <v>0</v>
      </c>
      <c r="Q404" s="216">
        <v>0.0030000000000000001</v>
      </c>
      <c r="R404" s="216">
        <f>Q404*H404</f>
        <v>0.027</v>
      </c>
      <c r="S404" s="216">
        <v>0</v>
      </c>
      <c r="T404" s="217">
        <f>S404*H404</f>
        <v>0</v>
      </c>
      <c r="U404" s="41"/>
      <c r="V404" s="41"/>
      <c r="W404" s="41"/>
      <c r="X404" s="41"/>
      <c r="Y404" s="41"/>
      <c r="Z404" s="41"/>
      <c r="AA404" s="41"/>
      <c r="AB404" s="41"/>
      <c r="AC404" s="41"/>
      <c r="AD404" s="41"/>
      <c r="AE404" s="41"/>
      <c r="AR404" s="218" t="s">
        <v>197</v>
      </c>
      <c r="AT404" s="218" t="s">
        <v>547</v>
      </c>
      <c r="AU404" s="218" t="s">
        <v>83</v>
      </c>
      <c r="AY404" s="20" t="s">
        <v>132</v>
      </c>
      <c r="BE404" s="219">
        <f>IF(N404="základní",J404,0)</f>
        <v>0</v>
      </c>
      <c r="BF404" s="219">
        <f>IF(N404="snížená",J404,0)</f>
        <v>0</v>
      </c>
      <c r="BG404" s="219">
        <f>IF(N404="zákl. přenesená",J404,0)</f>
        <v>0</v>
      </c>
      <c r="BH404" s="219">
        <f>IF(N404="sníž. přenesená",J404,0)</f>
        <v>0</v>
      </c>
      <c r="BI404" s="219">
        <f>IF(N404="nulová",J404,0)</f>
        <v>0</v>
      </c>
      <c r="BJ404" s="20" t="s">
        <v>80</v>
      </c>
      <c r="BK404" s="219">
        <f>ROUND(I404*H404,2)</f>
        <v>0</v>
      </c>
      <c r="BL404" s="20" t="s">
        <v>139</v>
      </c>
      <c r="BM404" s="218" t="s">
        <v>691</v>
      </c>
    </row>
    <row r="405" s="2" customFormat="1" ht="16.5" customHeight="1">
      <c r="A405" s="41"/>
      <c r="B405" s="42"/>
      <c r="C405" s="273" t="s">
        <v>754</v>
      </c>
      <c r="D405" s="273" t="s">
        <v>547</v>
      </c>
      <c r="E405" s="274" t="s">
        <v>693</v>
      </c>
      <c r="F405" s="275" t="s">
        <v>694</v>
      </c>
      <c r="G405" s="276" t="s">
        <v>243</v>
      </c>
      <c r="H405" s="277">
        <v>9</v>
      </c>
      <c r="I405" s="278"/>
      <c r="J405" s="279">
        <f>ROUND(I405*H405,2)</f>
        <v>0</v>
      </c>
      <c r="K405" s="275" t="s">
        <v>138</v>
      </c>
      <c r="L405" s="280"/>
      <c r="M405" s="281" t="s">
        <v>19</v>
      </c>
      <c r="N405" s="282" t="s">
        <v>43</v>
      </c>
      <c r="O405" s="87"/>
      <c r="P405" s="216">
        <f>O405*H405</f>
        <v>0</v>
      </c>
      <c r="Q405" s="216">
        <v>0.00010000000000000001</v>
      </c>
      <c r="R405" s="216">
        <f>Q405*H405</f>
        <v>0.00090000000000000008</v>
      </c>
      <c r="S405" s="216">
        <v>0</v>
      </c>
      <c r="T405" s="217">
        <f>S405*H405</f>
        <v>0</v>
      </c>
      <c r="U405" s="41"/>
      <c r="V405" s="41"/>
      <c r="W405" s="41"/>
      <c r="X405" s="41"/>
      <c r="Y405" s="41"/>
      <c r="Z405" s="41"/>
      <c r="AA405" s="41"/>
      <c r="AB405" s="41"/>
      <c r="AC405" s="41"/>
      <c r="AD405" s="41"/>
      <c r="AE405" s="41"/>
      <c r="AR405" s="218" t="s">
        <v>197</v>
      </c>
      <c r="AT405" s="218" t="s">
        <v>547</v>
      </c>
      <c r="AU405" s="218" t="s">
        <v>83</v>
      </c>
      <c r="AY405" s="20" t="s">
        <v>132</v>
      </c>
      <c r="BE405" s="219">
        <f>IF(N405="základní",J405,0)</f>
        <v>0</v>
      </c>
      <c r="BF405" s="219">
        <f>IF(N405="snížená",J405,0)</f>
        <v>0</v>
      </c>
      <c r="BG405" s="219">
        <f>IF(N405="zákl. přenesená",J405,0)</f>
        <v>0</v>
      </c>
      <c r="BH405" s="219">
        <f>IF(N405="sníž. přenesená",J405,0)</f>
        <v>0</v>
      </c>
      <c r="BI405" s="219">
        <f>IF(N405="nulová",J405,0)</f>
        <v>0</v>
      </c>
      <c r="BJ405" s="20" t="s">
        <v>80</v>
      </c>
      <c r="BK405" s="219">
        <f>ROUND(I405*H405,2)</f>
        <v>0</v>
      </c>
      <c r="BL405" s="20" t="s">
        <v>139</v>
      </c>
      <c r="BM405" s="218" t="s">
        <v>695</v>
      </c>
    </row>
    <row r="406" s="2" customFormat="1" ht="16.5" customHeight="1">
      <c r="A406" s="41"/>
      <c r="B406" s="42"/>
      <c r="C406" s="273" t="s">
        <v>761</v>
      </c>
      <c r="D406" s="273" t="s">
        <v>547</v>
      </c>
      <c r="E406" s="274" t="s">
        <v>697</v>
      </c>
      <c r="F406" s="275" t="s">
        <v>698</v>
      </c>
      <c r="G406" s="276" t="s">
        <v>243</v>
      </c>
      <c r="H406" s="277">
        <v>18</v>
      </c>
      <c r="I406" s="278"/>
      <c r="J406" s="279">
        <f>ROUND(I406*H406,2)</f>
        <v>0</v>
      </c>
      <c r="K406" s="275" t="s">
        <v>138</v>
      </c>
      <c r="L406" s="280"/>
      <c r="M406" s="281" t="s">
        <v>19</v>
      </c>
      <c r="N406" s="282" t="s">
        <v>43</v>
      </c>
      <c r="O406" s="87"/>
      <c r="P406" s="216">
        <f>O406*H406</f>
        <v>0</v>
      </c>
      <c r="Q406" s="216">
        <v>0.00035</v>
      </c>
      <c r="R406" s="216">
        <f>Q406*H406</f>
        <v>0.0063</v>
      </c>
      <c r="S406" s="216">
        <v>0</v>
      </c>
      <c r="T406" s="217">
        <f>S406*H406</f>
        <v>0</v>
      </c>
      <c r="U406" s="41"/>
      <c r="V406" s="41"/>
      <c r="W406" s="41"/>
      <c r="X406" s="41"/>
      <c r="Y406" s="41"/>
      <c r="Z406" s="41"/>
      <c r="AA406" s="41"/>
      <c r="AB406" s="41"/>
      <c r="AC406" s="41"/>
      <c r="AD406" s="41"/>
      <c r="AE406" s="41"/>
      <c r="AR406" s="218" t="s">
        <v>197</v>
      </c>
      <c r="AT406" s="218" t="s">
        <v>547</v>
      </c>
      <c r="AU406" s="218" t="s">
        <v>83</v>
      </c>
      <c r="AY406" s="20" t="s">
        <v>132</v>
      </c>
      <c r="BE406" s="219">
        <f>IF(N406="základní",J406,0)</f>
        <v>0</v>
      </c>
      <c r="BF406" s="219">
        <f>IF(N406="snížená",J406,0)</f>
        <v>0</v>
      </c>
      <c r="BG406" s="219">
        <f>IF(N406="zákl. přenesená",J406,0)</f>
        <v>0</v>
      </c>
      <c r="BH406" s="219">
        <f>IF(N406="sníž. přenesená",J406,0)</f>
        <v>0</v>
      </c>
      <c r="BI406" s="219">
        <f>IF(N406="nulová",J406,0)</f>
        <v>0</v>
      </c>
      <c r="BJ406" s="20" t="s">
        <v>80</v>
      </c>
      <c r="BK406" s="219">
        <f>ROUND(I406*H406,2)</f>
        <v>0</v>
      </c>
      <c r="BL406" s="20" t="s">
        <v>139</v>
      </c>
      <c r="BM406" s="218" t="s">
        <v>699</v>
      </c>
    </row>
    <row r="407" s="14" customFormat="1">
      <c r="A407" s="14"/>
      <c r="B407" s="236"/>
      <c r="C407" s="237"/>
      <c r="D407" s="227" t="s">
        <v>143</v>
      </c>
      <c r="E407" s="237"/>
      <c r="F407" s="239" t="s">
        <v>1141</v>
      </c>
      <c r="G407" s="237"/>
      <c r="H407" s="240">
        <v>18</v>
      </c>
      <c r="I407" s="241"/>
      <c r="J407" s="237"/>
      <c r="K407" s="237"/>
      <c r="L407" s="242"/>
      <c r="M407" s="243"/>
      <c r="N407" s="244"/>
      <c r="O407" s="244"/>
      <c r="P407" s="244"/>
      <c r="Q407" s="244"/>
      <c r="R407" s="244"/>
      <c r="S407" s="244"/>
      <c r="T407" s="245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46" t="s">
        <v>143</v>
      </c>
      <c r="AU407" s="246" t="s">
        <v>83</v>
      </c>
      <c r="AV407" s="14" t="s">
        <v>83</v>
      </c>
      <c r="AW407" s="14" t="s">
        <v>4</v>
      </c>
      <c r="AX407" s="14" t="s">
        <v>80</v>
      </c>
      <c r="AY407" s="246" t="s">
        <v>132</v>
      </c>
    </row>
    <row r="408" s="2" customFormat="1" ht="21.75" customHeight="1">
      <c r="A408" s="41"/>
      <c r="B408" s="42"/>
      <c r="C408" s="207" t="s">
        <v>768</v>
      </c>
      <c r="D408" s="207" t="s">
        <v>134</v>
      </c>
      <c r="E408" s="208" t="s">
        <v>275</v>
      </c>
      <c r="F408" s="209" t="s">
        <v>276</v>
      </c>
      <c r="G408" s="210" t="s">
        <v>200</v>
      </c>
      <c r="H408" s="211">
        <v>22.5</v>
      </c>
      <c r="I408" s="212"/>
      <c r="J408" s="213">
        <f>ROUND(I408*H408,2)</f>
        <v>0</v>
      </c>
      <c r="K408" s="209" t="s">
        <v>138</v>
      </c>
      <c r="L408" s="47"/>
      <c r="M408" s="214" t="s">
        <v>19</v>
      </c>
      <c r="N408" s="215" t="s">
        <v>43</v>
      </c>
      <c r="O408" s="87"/>
      <c r="P408" s="216">
        <f>O408*H408</f>
        <v>0</v>
      </c>
      <c r="Q408" s="216">
        <v>0.00033</v>
      </c>
      <c r="R408" s="216">
        <f>Q408*H408</f>
        <v>0.0074250000000000002</v>
      </c>
      <c r="S408" s="216">
        <v>0</v>
      </c>
      <c r="T408" s="217">
        <f>S408*H408</f>
        <v>0</v>
      </c>
      <c r="U408" s="41"/>
      <c r="V408" s="41"/>
      <c r="W408" s="41"/>
      <c r="X408" s="41"/>
      <c r="Y408" s="41"/>
      <c r="Z408" s="41"/>
      <c r="AA408" s="41"/>
      <c r="AB408" s="41"/>
      <c r="AC408" s="41"/>
      <c r="AD408" s="41"/>
      <c r="AE408" s="41"/>
      <c r="AR408" s="218" t="s">
        <v>139</v>
      </c>
      <c r="AT408" s="218" t="s">
        <v>134</v>
      </c>
      <c r="AU408" s="218" t="s">
        <v>83</v>
      </c>
      <c r="AY408" s="20" t="s">
        <v>132</v>
      </c>
      <c r="BE408" s="219">
        <f>IF(N408="základní",J408,0)</f>
        <v>0</v>
      </c>
      <c r="BF408" s="219">
        <f>IF(N408="snížená",J408,0)</f>
        <v>0</v>
      </c>
      <c r="BG408" s="219">
        <f>IF(N408="zákl. přenesená",J408,0)</f>
        <v>0</v>
      </c>
      <c r="BH408" s="219">
        <f>IF(N408="sníž. přenesená",J408,0)</f>
        <v>0</v>
      </c>
      <c r="BI408" s="219">
        <f>IF(N408="nulová",J408,0)</f>
        <v>0</v>
      </c>
      <c r="BJ408" s="20" t="s">
        <v>80</v>
      </c>
      <c r="BK408" s="219">
        <f>ROUND(I408*H408,2)</f>
        <v>0</v>
      </c>
      <c r="BL408" s="20" t="s">
        <v>139</v>
      </c>
      <c r="BM408" s="218" t="s">
        <v>277</v>
      </c>
    </row>
    <row r="409" s="2" customFormat="1">
      <c r="A409" s="41"/>
      <c r="B409" s="42"/>
      <c r="C409" s="43"/>
      <c r="D409" s="220" t="s">
        <v>141</v>
      </c>
      <c r="E409" s="43"/>
      <c r="F409" s="221" t="s">
        <v>278</v>
      </c>
      <c r="G409" s="43"/>
      <c r="H409" s="43"/>
      <c r="I409" s="222"/>
      <c r="J409" s="43"/>
      <c r="K409" s="43"/>
      <c r="L409" s="47"/>
      <c r="M409" s="223"/>
      <c r="N409" s="224"/>
      <c r="O409" s="87"/>
      <c r="P409" s="87"/>
      <c r="Q409" s="87"/>
      <c r="R409" s="87"/>
      <c r="S409" s="87"/>
      <c r="T409" s="88"/>
      <c r="U409" s="41"/>
      <c r="V409" s="41"/>
      <c r="W409" s="41"/>
      <c r="X409" s="41"/>
      <c r="Y409" s="41"/>
      <c r="Z409" s="41"/>
      <c r="AA409" s="41"/>
      <c r="AB409" s="41"/>
      <c r="AC409" s="41"/>
      <c r="AD409" s="41"/>
      <c r="AE409" s="41"/>
      <c r="AT409" s="20" t="s">
        <v>141</v>
      </c>
      <c r="AU409" s="20" t="s">
        <v>83</v>
      </c>
    </row>
    <row r="410" s="13" customFormat="1">
      <c r="A410" s="13"/>
      <c r="B410" s="225"/>
      <c r="C410" s="226"/>
      <c r="D410" s="227" t="s">
        <v>143</v>
      </c>
      <c r="E410" s="228" t="s">
        <v>19</v>
      </c>
      <c r="F410" s="229" t="s">
        <v>649</v>
      </c>
      <c r="G410" s="226"/>
      <c r="H410" s="228" t="s">
        <v>19</v>
      </c>
      <c r="I410" s="230"/>
      <c r="J410" s="226"/>
      <c r="K410" s="226"/>
      <c r="L410" s="231"/>
      <c r="M410" s="232"/>
      <c r="N410" s="233"/>
      <c r="O410" s="233"/>
      <c r="P410" s="233"/>
      <c r="Q410" s="233"/>
      <c r="R410" s="233"/>
      <c r="S410" s="233"/>
      <c r="T410" s="234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35" t="s">
        <v>143</v>
      </c>
      <c r="AU410" s="235" t="s">
        <v>83</v>
      </c>
      <c r="AV410" s="13" t="s">
        <v>80</v>
      </c>
      <c r="AW410" s="13" t="s">
        <v>33</v>
      </c>
      <c r="AX410" s="13" t="s">
        <v>72</v>
      </c>
      <c r="AY410" s="235" t="s">
        <v>132</v>
      </c>
    </row>
    <row r="411" s="14" customFormat="1">
      <c r="A411" s="14"/>
      <c r="B411" s="236"/>
      <c r="C411" s="237"/>
      <c r="D411" s="227" t="s">
        <v>143</v>
      </c>
      <c r="E411" s="238" t="s">
        <v>19</v>
      </c>
      <c r="F411" s="239" t="s">
        <v>1142</v>
      </c>
      <c r="G411" s="237"/>
      <c r="H411" s="240">
        <v>22.5</v>
      </c>
      <c r="I411" s="241"/>
      <c r="J411" s="237"/>
      <c r="K411" s="237"/>
      <c r="L411" s="242"/>
      <c r="M411" s="243"/>
      <c r="N411" s="244"/>
      <c r="O411" s="244"/>
      <c r="P411" s="244"/>
      <c r="Q411" s="244"/>
      <c r="R411" s="244"/>
      <c r="S411" s="244"/>
      <c r="T411" s="245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46" t="s">
        <v>143</v>
      </c>
      <c r="AU411" s="246" t="s">
        <v>83</v>
      </c>
      <c r="AV411" s="14" t="s">
        <v>83</v>
      </c>
      <c r="AW411" s="14" t="s">
        <v>33</v>
      </c>
      <c r="AX411" s="14" t="s">
        <v>80</v>
      </c>
      <c r="AY411" s="246" t="s">
        <v>132</v>
      </c>
    </row>
    <row r="412" s="2" customFormat="1" ht="21.75" customHeight="1">
      <c r="A412" s="41"/>
      <c r="B412" s="42"/>
      <c r="C412" s="207" t="s">
        <v>772</v>
      </c>
      <c r="D412" s="207" t="s">
        <v>134</v>
      </c>
      <c r="E412" s="208" t="s">
        <v>302</v>
      </c>
      <c r="F412" s="209" t="s">
        <v>303</v>
      </c>
      <c r="G412" s="210" t="s">
        <v>137</v>
      </c>
      <c r="H412" s="211">
        <v>1</v>
      </c>
      <c r="I412" s="212"/>
      <c r="J412" s="213">
        <f>ROUND(I412*H412,2)</f>
        <v>0</v>
      </c>
      <c r="K412" s="209" t="s">
        <v>138</v>
      </c>
      <c r="L412" s="47"/>
      <c r="M412" s="214" t="s">
        <v>19</v>
      </c>
      <c r="N412" s="215" t="s">
        <v>43</v>
      </c>
      <c r="O412" s="87"/>
      <c r="P412" s="216">
        <f>O412*H412</f>
        <v>0</v>
      </c>
      <c r="Q412" s="216">
        <v>0.0025999999999999999</v>
      </c>
      <c r="R412" s="216">
        <f>Q412*H412</f>
        <v>0.0025999999999999999</v>
      </c>
      <c r="S412" s="216">
        <v>0</v>
      </c>
      <c r="T412" s="217">
        <f>S412*H412</f>
        <v>0</v>
      </c>
      <c r="U412" s="41"/>
      <c r="V412" s="41"/>
      <c r="W412" s="41"/>
      <c r="X412" s="41"/>
      <c r="Y412" s="41"/>
      <c r="Z412" s="41"/>
      <c r="AA412" s="41"/>
      <c r="AB412" s="41"/>
      <c r="AC412" s="41"/>
      <c r="AD412" s="41"/>
      <c r="AE412" s="41"/>
      <c r="AR412" s="218" t="s">
        <v>139</v>
      </c>
      <c r="AT412" s="218" t="s">
        <v>134</v>
      </c>
      <c r="AU412" s="218" t="s">
        <v>83</v>
      </c>
      <c r="AY412" s="20" t="s">
        <v>132</v>
      </c>
      <c r="BE412" s="219">
        <f>IF(N412="základní",J412,0)</f>
        <v>0</v>
      </c>
      <c r="BF412" s="219">
        <f>IF(N412="snížená",J412,0)</f>
        <v>0</v>
      </c>
      <c r="BG412" s="219">
        <f>IF(N412="zákl. přenesená",J412,0)</f>
        <v>0</v>
      </c>
      <c r="BH412" s="219">
        <f>IF(N412="sníž. přenesená",J412,0)</f>
        <v>0</v>
      </c>
      <c r="BI412" s="219">
        <f>IF(N412="nulová",J412,0)</f>
        <v>0</v>
      </c>
      <c r="BJ412" s="20" t="s">
        <v>80</v>
      </c>
      <c r="BK412" s="219">
        <f>ROUND(I412*H412,2)</f>
        <v>0</v>
      </c>
      <c r="BL412" s="20" t="s">
        <v>139</v>
      </c>
      <c r="BM412" s="218" t="s">
        <v>304</v>
      </c>
    </row>
    <row r="413" s="2" customFormat="1">
      <c r="A413" s="41"/>
      <c r="B413" s="42"/>
      <c r="C413" s="43"/>
      <c r="D413" s="220" t="s">
        <v>141</v>
      </c>
      <c r="E413" s="43"/>
      <c r="F413" s="221" t="s">
        <v>305</v>
      </c>
      <c r="G413" s="43"/>
      <c r="H413" s="43"/>
      <c r="I413" s="222"/>
      <c r="J413" s="43"/>
      <c r="K413" s="43"/>
      <c r="L413" s="47"/>
      <c r="M413" s="223"/>
      <c r="N413" s="224"/>
      <c r="O413" s="87"/>
      <c r="P413" s="87"/>
      <c r="Q413" s="87"/>
      <c r="R413" s="87"/>
      <c r="S413" s="87"/>
      <c r="T413" s="88"/>
      <c r="U413" s="41"/>
      <c r="V413" s="41"/>
      <c r="W413" s="41"/>
      <c r="X413" s="41"/>
      <c r="Y413" s="41"/>
      <c r="Z413" s="41"/>
      <c r="AA413" s="41"/>
      <c r="AB413" s="41"/>
      <c r="AC413" s="41"/>
      <c r="AD413" s="41"/>
      <c r="AE413" s="41"/>
      <c r="AT413" s="20" t="s">
        <v>141</v>
      </c>
      <c r="AU413" s="20" t="s">
        <v>83</v>
      </c>
    </row>
    <row r="414" s="13" customFormat="1">
      <c r="A414" s="13"/>
      <c r="B414" s="225"/>
      <c r="C414" s="226"/>
      <c r="D414" s="227" t="s">
        <v>143</v>
      </c>
      <c r="E414" s="228" t="s">
        <v>19</v>
      </c>
      <c r="F414" s="229" t="s">
        <v>649</v>
      </c>
      <c r="G414" s="226"/>
      <c r="H414" s="228" t="s">
        <v>19</v>
      </c>
      <c r="I414" s="230"/>
      <c r="J414" s="226"/>
      <c r="K414" s="226"/>
      <c r="L414" s="231"/>
      <c r="M414" s="232"/>
      <c r="N414" s="233"/>
      <c r="O414" s="233"/>
      <c r="P414" s="233"/>
      <c r="Q414" s="233"/>
      <c r="R414" s="233"/>
      <c r="S414" s="233"/>
      <c r="T414" s="234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35" t="s">
        <v>143</v>
      </c>
      <c r="AU414" s="235" t="s">
        <v>83</v>
      </c>
      <c r="AV414" s="13" t="s">
        <v>80</v>
      </c>
      <c r="AW414" s="13" t="s">
        <v>33</v>
      </c>
      <c r="AX414" s="13" t="s">
        <v>72</v>
      </c>
      <c r="AY414" s="235" t="s">
        <v>132</v>
      </c>
    </row>
    <row r="415" s="14" customFormat="1">
      <c r="A415" s="14"/>
      <c r="B415" s="236"/>
      <c r="C415" s="237"/>
      <c r="D415" s="227" t="s">
        <v>143</v>
      </c>
      <c r="E415" s="238" t="s">
        <v>19</v>
      </c>
      <c r="F415" s="239" t="s">
        <v>1143</v>
      </c>
      <c r="G415" s="237"/>
      <c r="H415" s="240">
        <v>1</v>
      </c>
      <c r="I415" s="241"/>
      <c r="J415" s="237"/>
      <c r="K415" s="237"/>
      <c r="L415" s="242"/>
      <c r="M415" s="243"/>
      <c r="N415" s="244"/>
      <c r="O415" s="244"/>
      <c r="P415" s="244"/>
      <c r="Q415" s="244"/>
      <c r="R415" s="244"/>
      <c r="S415" s="244"/>
      <c r="T415" s="245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46" t="s">
        <v>143</v>
      </c>
      <c r="AU415" s="246" t="s">
        <v>83</v>
      </c>
      <c r="AV415" s="14" t="s">
        <v>83</v>
      </c>
      <c r="AW415" s="14" t="s">
        <v>33</v>
      </c>
      <c r="AX415" s="14" t="s">
        <v>80</v>
      </c>
      <c r="AY415" s="246" t="s">
        <v>132</v>
      </c>
    </row>
    <row r="416" s="2" customFormat="1" ht="24.15" customHeight="1">
      <c r="A416" s="41"/>
      <c r="B416" s="42"/>
      <c r="C416" s="207" t="s">
        <v>777</v>
      </c>
      <c r="D416" s="207" t="s">
        <v>134</v>
      </c>
      <c r="E416" s="208" t="s">
        <v>310</v>
      </c>
      <c r="F416" s="209" t="s">
        <v>311</v>
      </c>
      <c r="G416" s="210" t="s">
        <v>200</v>
      </c>
      <c r="H416" s="211">
        <v>22.5</v>
      </c>
      <c r="I416" s="212"/>
      <c r="J416" s="213">
        <f>ROUND(I416*H416,2)</f>
        <v>0</v>
      </c>
      <c r="K416" s="209" t="s">
        <v>138</v>
      </c>
      <c r="L416" s="47"/>
      <c r="M416" s="214" t="s">
        <v>19</v>
      </c>
      <c r="N416" s="215" t="s">
        <v>43</v>
      </c>
      <c r="O416" s="87"/>
      <c r="P416" s="216">
        <f>O416*H416</f>
        <v>0</v>
      </c>
      <c r="Q416" s="216">
        <v>0</v>
      </c>
      <c r="R416" s="216">
        <f>Q416*H416</f>
        <v>0</v>
      </c>
      <c r="S416" s="216">
        <v>0</v>
      </c>
      <c r="T416" s="217">
        <f>S416*H416</f>
        <v>0</v>
      </c>
      <c r="U416" s="41"/>
      <c r="V416" s="41"/>
      <c r="W416" s="41"/>
      <c r="X416" s="41"/>
      <c r="Y416" s="41"/>
      <c r="Z416" s="41"/>
      <c r="AA416" s="41"/>
      <c r="AB416" s="41"/>
      <c r="AC416" s="41"/>
      <c r="AD416" s="41"/>
      <c r="AE416" s="41"/>
      <c r="AR416" s="218" t="s">
        <v>139</v>
      </c>
      <c r="AT416" s="218" t="s">
        <v>134</v>
      </c>
      <c r="AU416" s="218" t="s">
        <v>83</v>
      </c>
      <c r="AY416" s="20" t="s">
        <v>132</v>
      </c>
      <c r="BE416" s="219">
        <f>IF(N416="základní",J416,0)</f>
        <v>0</v>
      </c>
      <c r="BF416" s="219">
        <f>IF(N416="snížená",J416,0)</f>
        <v>0</v>
      </c>
      <c r="BG416" s="219">
        <f>IF(N416="zákl. přenesená",J416,0)</f>
        <v>0</v>
      </c>
      <c r="BH416" s="219">
        <f>IF(N416="sníž. přenesená",J416,0)</f>
        <v>0</v>
      </c>
      <c r="BI416" s="219">
        <f>IF(N416="nulová",J416,0)</f>
        <v>0</v>
      </c>
      <c r="BJ416" s="20" t="s">
        <v>80</v>
      </c>
      <c r="BK416" s="219">
        <f>ROUND(I416*H416,2)</f>
        <v>0</v>
      </c>
      <c r="BL416" s="20" t="s">
        <v>139</v>
      </c>
      <c r="BM416" s="218" t="s">
        <v>312</v>
      </c>
    </row>
    <row r="417" s="2" customFormat="1">
      <c r="A417" s="41"/>
      <c r="B417" s="42"/>
      <c r="C417" s="43"/>
      <c r="D417" s="220" t="s">
        <v>141</v>
      </c>
      <c r="E417" s="43"/>
      <c r="F417" s="221" t="s">
        <v>313</v>
      </c>
      <c r="G417" s="43"/>
      <c r="H417" s="43"/>
      <c r="I417" s="222"/>
      <c r="J417" s="43"/>
      <c r="K417" s="43"/>
      <c r="L417" s="47"/>
      <c r="M417" s="223"/>
      <c r="N417" s="224"/>
      <c r="O417" s="87"/>
      <c r="P417" s="87"/>
      <c r="Q417" s="87"/>
      <c r="R417" s="87"/>
      <c r="S417" s="87"/>
      <c r="T417" s="88"/>
      <c r="U417" s="41"/>
      <c r="V417" s="41"/>
      <c r="W417" s="41"/>
      <c r="X417" s="41"/>
      <c r="Y417" s="41"/>
      <c r="Z417" s="41"/>
      <c r="AA417" s="41"/>
      <c r="AB417" s="41"/>
      <c r="AC417" s="41"/>
      <c r="AD417" s="41"/>
      <c r="AE417" s="41"/>
      <c r="AT417" s="20" t="s">
        <v>141</v>
      </c>
      <c r="AU417" s="20" t="s">
        <v>83</v>
      </c>
    </row>
    <row r="418" s="2" customFormat="1" ht="24.15" customHeight="1">
      <c r="A418" s="41"/>
      <c r="B418" s="42"/>
      <c r="C418" s="207" t="s">
        <v>779</v>
      </c>
      <c r="D418" s="207" t="s">
        <v>134</v>
      </c>
      <c r="E418" s="208" t="s">
        <v>315</v>
      </c>
      <c r="F418" s="209" t="s">
        <v>316</v>
      </c>
      <c r="G418" s="210" t="s">
        <v>137</v>
      </c>
      <c r="H418" s="211">
        <v>1</v>
      </c>
      <c r="I418" s="212"/>
      <c r="J418" s="213">
        <f>ROUND(I418*H418,2)</f>
        <v>0</v>
      </c>
      <c r="K418" s="209" t="s">
        <v>138</v>
      </c>
      <c r="L418" s="47"/>
      <c r="M418" s="214" t="s">
        <v>19</v>
      </c>
      <c r="N418" s="215" t="s">
        <v>43</v>
      </c>
      <c r="O418" s="87"/>
      <c r="P418" s="216">
        <f>O418*H418</f>
        <v>0</v>
      </c>
      <c r="Q418" s="216">
        <v>1.0000000000000001E-05</v>
      </c>
      <c r="R418" s="216">
        <f>Q418*H418</f>
        <v>1.0000000000000001E-05</v>
      </c>
      <c r="S418" s="216">
        <v>0</v>
      </c>
      <c r="T418" s="217">
        <f>S418*H418</f>
        <v>0</v>
      </c>
      <c r="U418" s="41"/>
      <c r="V418" s="41"/>
      <c r="W418" s="41"/>
      <c r="X418" s="41"/>
      <c r="Y418" s="41"/>
      <c r="Z418" s="41"/>
      <c r="AA418" s="41"/>
      <c r="AB418" s="41"/>
      <c r="AC418" s="41"/>
      <c r="AD418" s="41"/>
      <c r="AE418" s="41"/>
      <c r="AR418" s="218" t="s">
        <v>139</v>
      </c>
      <c r="AT418" s="218" t="s">
        <v>134</v>
      </c>
      <c r="AU418" s="218" t="s">
        <v>83</v>
      </c>
      <c r="AY418" s="20" t="s">
        <v>132</v>
      </c>
      <c r="BE418" s="219">
        <f>IF(N418="základní",J418,0)</f>
        <v>0</v>
      </c>
      <c r="BF418" s="219">
        <f>IF(N418="snížená",J418,0)</f>
        <v>0</v>
      </c>
      <c r="BG418" s="219">
        <f>IF(N418="zákl. přenesená",J418,0)</f>
        <v>0</v>
      </c>
      <c r="BH418" s="219">
        <f>IF(N418="sníž. přenesená",J418,0)</f>
        <v>0</v>
      </c>
      <c r="BI418" s="219">
        <f>IF(N418="nulová",J418,0)</f>
        <v>0</v>
      </c>
      <c r="BJ418" s="20" t="s">
        <v>80</v>
      </c>
      <c r="BK418" s="219">
        <f>ROUND(I418*H418,2)</f>
        <v>0</v>
      </c>
      <c r="BL418" s="20" t="s">
        <v>139</v>
      </c>
      <c r="BM418" s="218" t="s">
        <v>317</v>
      </c>
    </row>
    <row r="419" s="2" customFormat="1">
      <c r="A419" s="41"/>
      <c r="B419" s="42"/>
      <c r="C419" s="43"/>
      <c r="D419" s="220" t="s">
        <v>141</v>
      </c>
      <c r="E419" s="43"/>
      <c r="F419" s="221" t="s">
        <v>318</v>
      </c>
      <c r="G419" s="43"/>
      <c r="H419" s="43"/>
      <c r="I419" s="222"/>
      <c r="J419" s="43"/>
      <c r="K419" s="43"/>
      <c r="L419" s="47"/>
      <c r="M419" s="223"/>
      <c r="N419" s="224"/>
      <c r="O419" s="87"/>
      <c r="P419" s="87"/>
      <c r="Q419" s="87"/>
      <c r="R419" s="87"/>
      <c r="S419" s="87"/>
      <c r="T419" s="88"/>
      <c r="U419" s="41"/>
      <c r="V419" s="41"/>
      <c r="W419" s="41"/>
      <c r="X419" s="41"/>
      <c r="Y419" s="41"/>
      <c r="Z419" s="41"/>
      <c r="AA419" s="41"/>
      <c r="AB419" s="41"/>
      <c r="AC419" s="41"/>
      <c r="AD419" s="41"/>
      <c r="AE419" s="41"/>
      <c r="AT419" s="20" t="s">
        <v>141</v>
      </c>
      <c r="AU419" s="20" t="s">
        <v>83</v>
      </c>
    </row>
    <row r="420" s="2" customFormat="1" ht="37.8" customHeight="1">
      <c r="A420" s="41"/>
      <c r="B420" s="42"/>
      <c r="C420" s="207" t="s">
        <v>781</v>
      </c>
      <c r="D420" s="207" t="s">
        <v>134</v>
      </c>
      <c r="E420" s="208" t="s">
        <v>1144</v>
      </c>
      <c r="F420" s="209" t="s">
        <v>1145</v>
      </c>
      <c r="G420" s="210" t="s">
        <v>200</v>
      </c>
      <c r="H420" s="211">
        <v>26</v>
      </c>
      <c r="I420" s="212"/>
      <c r="J420" s="213">
        <f>ROUND(I420*H420,2)</f>
        <v>0</v>
      </c>
      <c r="K420" s="209" t="s">
        <v>138</v>
      </c>
      <c r="L420" s="47"/>
      <c r="M420" s="214" t="s">
        <v>19</v>
      </c>
      <c r="N420" s="215" t="s">
        <v>43</v>
      </c>
      <c r="O420" s="87"/>
      <c r="P420" s="216">
        <f>O420*H420</f>
        <v>0</v>
      </c>
      <c r="Q420" s="216">
        <v>0.10988000000000001</v>
      </c>
      <c r="R420" s="216">
        <f>Q420*H420</f>
        <v>2.8568800000000003</v>
      </c>
      <c r="S420" s="216">
        <v>0</v>
      </c>
      <c r="T420" s="217">
        <f>S420*H420</f>
        <v>0</v>
      </c>
      <c r="U420" s="41"/>
      <c r="V420" s="41"/>
      <c r="W420" s="41"/>
      <c r="X420" s="41"/>
      <c r="Y420" s="41"/>
      <c r="Z420" s="41"/>
      <c r="AA420" s="41"/>
      <c r="AB420" s="41"/>
      <c r="AC420" s="41"/>
      <c r="AD420" s="41"/>
      <c r="AE420" s="41"/>
      <c r="AR420" s="218" t="s">
        <v>139</v>
      </c>
      <c r="AT420" s="218" t="s">
        <v>134</v>
      </c>
      <c r="AU420" s="218" t="s">
        <v>83</v>
      </c>
      <c r="AY420" s="20" t="s">
        <v>132</v>
      </c>
      <c r="BE420" s="219">
        <f>IF(N420="základní",J420,0)</f>
        <v>0</v>
      </c>
      <c r="BF420" s="219">
        <f>IF(N420="snížená",J420,0)</f>
        <v>0</v>
      </c>
      <c r="BG420" s="219">
        <f>IF(N420="zákl. přenesená",J420,0)</f>
        <v>0</v>
      </c>
      <c r="BH420" s="219">
        <f>IF(N420="sníž. přenesená",J420,0)</f>
        <v>0</v>
      </c>
      <c r="BI420" s="219">
        <f>IF(N420="nulová",J420,0)</f>
        <v>0</v>
      </c>
      <c r="BJ420" s="20" t="s">
        <v>80</v>
      </c>
      <c r="BK420" s="219">
        <f>ROUND(I420*H420,2)</f>
        <v>0</v>
      </c>
      <c r="BL420" s="20" t="s">
        <v>139</v>
      </c>
      <c r="BM420" s="218" t="s">
        <v>1146</v>
      </c>
    </row>
    <row r="421" s="2" customFormat="1">
      <c r="A421" s="41"/>
      <c r="B421" s="42"/>
      <c r="C421" s="43"/>
      <c r="D421" s="220" t="s">
        <v>141</v>
      </c>
      <c r="E421" s="43"/>
      <c r="F421" s="221" t="s">
        <v>1147</v>
      </c>
      <c r="G421" s="43"/>
      <c r="H421" s="43"/>
      <c r="I421" s="222"/>
      <c r="J421" s="43"/>
      <c r="K421" s="43"/>
      <c r="L421" s="47"/>
      <c r="M421" s="223"/>
      <c r="N421" s="224"/>
      <c r="O421" s="87"/>
      <c r="P421" s="87"/>
      <c r="Q421" s="87"/>
      <c r="R421" s="87"/>
      <c r="S421" s="87"/>
      <c r="T421" s="88"/>
      <c r="U421" s="41"/>
      <c r="V421" s="41"/>
      <c r="W421" s="41"/>
      <c r="X421" s="41"/>
      <c r="Y421" s="41"/>
      <c r="Z421" s="41"/>
      <c r="AA421" s="41"/>
      <c r="AB421" s="41"/>
      <c r="AC421" s="41"/>
      <c r="AD421" s="41"/>
      <c r="AE421" s="41"/>
      <c r="AT421" s="20" t="s">
        <v>141</v>
      </c>
      <c r="AU421" s="20" t="s">
        <v>83</v>
      </c>
    </row>
    <row r="422" s="14" customFormat="1">
      <c r="A422" s="14"/>
      <c r="B422" s="236"/>
      <c r="C422" s="237"/>
      <c r="D422" s="227" t="s">
        <v>143</v>
      </c>
      <c r="E422" s="238" t="s">
        <v>19</v>
      </c>
      <c r="F422" s="239" t="s">
        <v>1148</v>
      </c>
      <c r="G422" s="237"/>
      <c r="H422" s="240">
        <v>26</v>
      </c>
      <c r="I422" s="241"/>
      <c r="J422" s="237"/>
      <c r="K422" s="237"/>
      <c r="L422" s="242"/>
      <c r="M422" s="243"/>
      <c r="N422" s="244"/>
      <c r="O422" s="244"/>
      <c r="P422" s="244"/>
      <c r="Q422" s="244"/>
      <c r="R422" s="244"/>
      <c r="S422" s="244"/>
      <c r="T422" s="245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46" t="s">
        <v>143</v>
      </c>
      <c r="AU422" s="246" t="s">
        <v>83</v>
      </c>
      <c r="AV422" s="14" t="s">
        <v>83</v>
      </c>
      <c r="AW422" s="14" t="s">
        <v>33</v>
      </c>
      <c r="AX422" s="14" t="s">
        <v>80</v>
      </c>
      <c r="AY422" s="246" t="s">
        <v>132</v>
      </c>
    </row>
    <row r="423" s="2" customFormat="1" ht="16.5" customHeight="1">
      <c r="A423" s="41"/>
      <c r="B423" s="42"/>
      <c r="C423" s="273" t="s">
        <v>787</v>
      </c>
      <c r="D423" s="273" t="s">
        <v>547</v>
      </c>
      <c r="E423" s="274" t="s">
        <v>1149</v>
      </c>
      <c r="F423" s="275" t="s">
        <v>1150</v>
      </c>
      <c r="G423" s="276" t="s">
        <v>137</v>
      </c>
      <c r="H423" s="277">
        <v>4.4199999999999999</v>
      </c>
      <c r="I423" s="278"/>
      <c r="J423" s="279">
        <f>ROUND(I423*H423,2)</f>
        <v>0</v>
      </c>
      <c r="K423" s="275" t="s">
        <v>138</v>
      </c>
      <c r="L423" s="280"/>
      <c r="M423" s="281" t="s">
        <v>19</v>
      </c>
      <c r="N423" s="282" t="s">
        <v>43</v>
      </c>
      <c r="O423" s="87"/>
      <c r="P423" s="216">
        <f>O423*H423</f>
        <v>0</v>
      </c>
      <c r="Q423" s="216">
        <v>0.41699999999999998</v>
      </c>
      <c r="R423" s="216">
        <f>Q423*H423</f>
        <v>1.84314</v>
      </c>
      <c r="S423" s="216">
        <v>0</v>
      </c>
      <c r="T423" s="217">
        <f>S423*H423</f>
        <v>0</v>
      </c>
      <c r="U423" s="41"/>
      <c r="V423" s="41"/>
      <c r="W423" s="41"/>
      <c r="X423" s="41"/>
      <c r="Y423" s="41"/>
      <c r="Z423" s="41"/>
      <c r="AA423" s="41"/>
      <c r="AB423" s="41"/>
      <c r="AC423" s="41"/>
      <c r="AD423" s="41"/>
      <c r="AE423" s="41"/>
      <c r="AR423" s="218" t="s">
        <v>197</v>
      </c>
      <c r="AT423" s="218" t="s">
        <v>547</v>
      </c>
      <c r="AU423" s="218" t="s">
        <v>83</v>
      </c>
      <c r="AY423" s="20" t="s">
        <v>132</v>
      </c>
      <c r="BE423" s="219">
        <f>IF(N423="základní",J423,0)</f>
        <v>0</v>
      </c>
      <c r="BF423" s="219">
        <f>IF(N423="snížená",J423,0)</f>
        <v>0</v>
      </c>
      <c r="BG423" s="219">
        <f>IF(N423="zákl. přenesená",J423,0)</f>
        <v>0</v>
      </c>
      <c r="BH423" s="219">
        <f>IF(N423="sníž. přenesená",J423,0)</f>
        <v>0</v>
      </c>
      <c r="BI423" s="219">
        <f>IF(N423="nulová",J423,0)</f>
        <v>0</v>
      </c>
      <c r="BJ423" s="20" t="s">
        <v>80</v>
      </c>
      <c r="BK423" s="219">
        <f>ROUND(I423*H423,2)</f>
        <v>0</v>
      </c>
      <c r="BL423" s="20" t="s">
        <v>139</v>
      </c>
      <c r="BM423" s="218" t="s">
        <v>1151</v>
      </c>
    </row>
    <row r="424" s="14" customFormat="1">
      <c r="A424" s="14"/>
      <c r="B424" s="236"/>
      <c r="C424" s="237"/>
      <c r="D424" s="227" t="s">
        <v>143</v>
      </c>
      <c r="E424" s="237"/>
      <c r="F424" s="239" t="s">
        <v>1152</v>
      </c>
      <c r="G424" s="237"/>
      <c r="H424" s="240">
        <v>4.4199999999999999</v>
      </c>
      <c r="I424" s="241"/>
      <c r="J424" s="237"/>
      <c r="K424" s="237"/>
      <c r="L424" s="242"/>
      <c r="M424" s="243"/>
      <c r="N424" s="244"/>
      <c r="O424" s="244"/>
      <c r="P424" s="244"/>
      <c r="Q424" s="244"/>
      <c r="R424" s="244"/>
      <c r="S424" s="244"/>
      <c r="T424" s="245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46" t="s">
        <v>143</v>
      </c>
      <c r="AU424" s="246" t="s">
        <v>83</v>
      </c>
      <c r="AV424" s="14" t="s">
        <v>83</v>
      </c>
      <c r="AW424" s="14" t="s">
        <v>4</v>
      </c>
      <c r="AX424" s="14" t="s">
        <v>80</v>
      </c>
      <c r="AY424" s="246" t="s">
        <v>132</v>
      </c>
    </row>
    <row r="425" s="2" customFormat="1" ht="24.15" customHeight="1">
      <c r="A425" s="41"/>
      <c r="B425" s="42"/>
      <c r="C425" s="207" t="s">
        <v>793</v>
      </c>
      <c r="D425" s="207" t="s">
        <v>134</v>
      </c>
      <c r="E425" s="208" t="s">
        <v>857</v>
      </c>
      <c r="F425" s="209" t="s">
        <v>858</v>
      </c>
      <c r="G425" s="210" t="s">
        <v>200</v>
      </c>
      <c r="H425" s="211">
        <v>158.13999999999999</v>
      </c>
      <c r="I425" s="212"/>
      <c r="J425" s="213">
        <f>ROUND(I425*H425,2)</f>
        <v>0</v>
      </c>
      <c r="K425" s="209" t="s">
        <v>138</v>
      </c>
      <c r="L425" s="47"/>
      <c r="M425" s="214" t="s">
        <v>19</v>
      </c>
      <c r="N425" s="215" t="s">
        <v>43</v>
      </c>
      <c r="O425" s="87"/>
      <c r="P425" s="216">
        <f>O425*H425</f>
        <v>0</v>
      </c>
      <c r="Q425" s="216">
        <v>0.15540000000000001</v>
      </c>
      <c r="R425" s="216">
        <f>Q425*H425</f>
        <v>24.574956</v>
      </c>
      <c r="S425" s="216">
        <v>0</v>
      </c>
      <c r="T425" s="217">
        <f>S425*H425</f>
        <v>0</v>
      </c>
      <c r="U425" s="41"/>
      <c r="V425" s="41"/>
      <c r="W425" s="41"/>
      <c r="X425" s="41"/>
      <c r="Y425" s="41"/>
      <c r="Z425" s="41"/>
      <c r="AA425" s="41"/>
      <c r="AB425" s="41"/>
      <c r="AC425" s="41"/>
      <c r="AD425" s="41"/>
      <c r="AE425" s="41"/>
      <c r="AR425" s="218" t="s">
        <v>139</v>
      </c>
      <c r="AT425" s="218" t="s">
        <v>134</v>
      </c>
      <c r="AU425" s="218" t="s">
        <v>83</v>
      </c>
      <c r="AY425" s="20" t="s">
        <v>132</v>
      </c>
      <c r="BE425" s="219">
        <f>IF(N425="základní",J425,0)</f>
        <v>0</v>
      </c>
      <c r="BF425" s="219">
        <f>IF(N425="snížená",J425,0)</f>
        <v>0</v>
      </c>
      <c r="BG425" s="219">
        <f>IF(N425="zákl. přenesená",J425,0)</f>
        <v>0</v>
      </c>
      <c r="BH425" s="219">
        <f>IF(N425="sníž. přenesená",J425,0)</f>
        <v>0</v>
      </c>
      <c r="BI425" s="219">
        <f>IF(N425="nulová",J425,0)</f>
        <v>0</v>
      </c>
      <c r="BJ425" s="20" t="s">
        <v>80</v>
      </c>
      <c r="BK425" s="219">
        <f>ROUND(I425*H425,2)</f>
        <v>0</v>
      </c>
      <c r="BL425" s="20" t="s">
        <v>139</v>
      </c>
      <c r="BM425" s="218" t="s">
        <v>859</v>
      </c>
    </row>
    <row r="426" s="2" customFormat="1">
      <c r="A426" s="41"/>
      <c r="B426" s="42"/>
      <c r="C426" s="43"/>
      <c r="D426" s="220" t="s">
        <v>141</v>
      </c>
      <c r="E426" s="43"/>
      <c r="F426" s="221" t="s">
        <v>860</v>
      </c>
      <c r="G426" s="43"/>
      <c r="H426" s="43"/>
      <c r="I426" s="222"/>
      <c r="J426" s="43"/>
      <c r="K426" s="43"/>
      <c r="L426" s="47"/>
      <c r="M426" s="223"/>
      <c r="N426" s="224"/>
      <c r="O426" s="87"/>
      <c r="P426" s="87"/>
      <c r="Q426" s="87"/>
      <c r="R426" s="87"/>
      <c r="S426" s="87"/>
      <c r="T426" s="88"/>
      <c r="U426" s="41"/>
      <c r="V426" s="41"/>
      <c r="W426" s="41"/>
      <c r="X426" s="41"/>
      <c r="Y426" s="41"/>
      <c r="Z426" s="41"/>
      <c r="AA426" s="41"/>
      <c r="AB426" s="41"/>
      <c r="AC426" s="41"/>
      <c r="AD426" s="41"/>
      <c r="AE426" s="41"/>
      <c r="AT426" s="20" t="s">
        <v>141</v>
      </c>
      <c r="AU426" s="20" t="s">
        <v>83</v>
      </c>
    </row>
    <row r="427" s="14" customFormat="1">
      <c r="A427" s="14"/>
      <c r="B427" s="236"/>
      <c r="C427" s="237"/>
      <c r="D427" s="227" t="s">
        <v>143</v>
      </c>
      <c r="E427" s="238" t="s">
        <v>19</v>
      </c>
      <c r="F427" s="239" t="s">
        <v>1153</v>
      </c>
      <c r="G427" s="237"/>
      <c r="H427" s="240">
        <v>30</v>
      </c>
      <c r="I427" s="241"/>
      <c r="J427" s="237"/>
      <c r="K427" s="237"/>
      <c r="L427" s="242"/>
      <c r="M427" s="243"/>
      <c r="N427" s="244"/>
      <c r="O427" s="244"/>
      <c r="P427" s="244"/>
      <c r="Q427" s="244"/>
      <c r="R427" s="244"/>
      <c r="S427" s="244"/>
      <c r="T427" s="245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46" t="s">
        <v>143</v>
      </c>
      <c r="AU427" s="246" t="s">
        <v>83</v>
      </c>
      <c r="AV427" s="14" t="s">
        <v>83</v>
      </c>
      <c r="AW427" s="14" t="s">
        <v>33</v>
      </c>
      <c r="AX427" s="14" t="s">
        <v>72</v>
      </c>
      <c r="AY427" s="246" t="s">
        <v>132</v>
      </c>
    </row>
    <row r="428" s="14" customFormat="1">
      <c r="A428" s="14"/>
      <c r="B428" s="236"/>
      <c r="C428" s="237"/>
      <c r="D428" s="227" t="s">
        <v>143</v>
      </c>
      <c r="E428" s="238" t="s">
        <v>19</v>
      </c>
      <c r="F428" s="239" t="s">
        <v>1154</v>
      </c>
      <c r="G428" s="237"/>
      <c r="H428" s="240">
        <v>125</v>
      </c>
      <c r="I428" s="241"/>
      <c r="J428" s="237"/>
      <c r="K428" s="237"/>
      <c r="L428" s="242"/>
      <c r="M428" s="243"/>
      <c r="N428" s="244"/>
      <c r="O428" s="244"/>
      <c r="P428" s="244"/>
      <c r="Q428" s="244"/>
      <c r="R428" s="244"/>
      <c r="S428" s="244"/>
      <c r="T428" s="245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46" t="s">
        <v>143</v>
      </c>
      <c r="AU428" s="246" t="s">
        <v>83</v>
      </c>
      <c r="AV428" s="14" t="s">
        <v>83</v>
      </c>
      <c r="AW428" s="14" t="s">
        <v>33</v>
      </c>
      <c r="AX428" s="14" t="s">
        <v>72</v>
      </c>
      <c r="AY428" s="246" t="s">
        <v>132</v>
      </c>
    </row>
    <row r="429" s="14" customFormat="1">
      <c r="A429" s="14"/>
      <c r="B429" s="236"/>
      <c r="C429" s="237"/>
      <c r="D429" s="227" t="s">
        <v>143</v>
      </c>
      <c r="E429" s="238" t="s">
        <v>19</v>
      </c>
      <c r="F429" s="239" t="s">
        <v>1155</v>
      </c>
      <c r="G429" s="237"/>
      <c r="H429" s="240">
        <v>3.1400000000000001</v>
      </c>
      <c r="I429" s="241"/>
      <c r="J429" s="237"/>
      <c r="K429" s="237"/>
      <c r="L429" s="242"/>
      <c r="M429" s="243"/>
      <c r="N429" s="244"/>
      <c r="O429" s="244"/>
      <c r="P429" s="244"/>
      <c r="Q429" s="244"/>
      <c r="R429" s="244"/>
      <c r="S429" s="244"/>
      <c r="T429" s="245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46" t="s">
        <v>143</v>
      </c>
      <c r="AU429" s="246" t="s">
        <v>83</v>
      </c>
      <c r="AV429" s="14" t="s">
        <v>83</v>
      </c>
      <c r="AW429" s="14" t="s">
        <v>33</v>
      </c>
      <c r="AX429" s="14" t="s">
        <v>72</v>
      </c>
      <c r="AY429" s="246" t="s">
        <v>132</v>
      </c>
    </row>
    <row r="430" s="15" customFormat="1">
      <c r="A430" s="15"/>
      <c r="B430" s="247"/>
      <c r="C430" s="248"/>
      <c r="D430" s="227" t="s">
        <v>143</v>
      </c>
      <c r="E430" s="249" t="s">
        <v>19</v>
      </c>
      <c r="F430" s="250" t="s">
        <v>148</v>
      </c>
      <c r="G430" s="248"/>
      <c r="H430" s="251">
        <v>158.13999999999999</v>
      </c>
      <c r="I430" s="252"/>
      <c r="J430" s="248"/>
      <c r="K430" s="248"/>
      <c r="L430" s="253"/>
      <c r="M430" s="254"/>
      <c r="N430" s="255"/>
      <c r="O430" s="255"/>
      <c r="P430" s="255"/>
      <c r="Q430" s="255"/>
      <c r="R430" s="255"/>
      <c r="S430" s="255"/>
      <c r="T430" s="256"/>
      <c r="U430" s="15"/>
      <c r="V430" s="15"/>
      <c r="W430" s="15"/>
      <c r="X430" s="15"/>
      <c r="Y430" s="15"/>
      <c r="Z430" s="15"/>
      <c r="AA430" s="15"/>
      <c r="AB430" s="15"/>
      <c r="AC430" s="15"/>
      <c r="AD430" s="15"/>
      <c r="AE430" s="15"/>
      <c r="AT430" s="257" t="s">
        <v>143</v>
      </c>
      <c r="AU430" s="257" t="s">
        <v>83</v>
      </c>
      <c r="AV430" s="15" t="s">
        <v>139</v>
      </c>
      <c r="AW430" s="15" t="s">
        <v>33</v>
      </c>
      <c r="AX430" s="15" t="s">
        <v>80</v>
      </c>
      <c r="AY430" s="257" t="s">
        <v>132</v>
      </c>
    </row>
    <row r="431" s="2" customFormat="1" ht="16.5" customHeight="1">
      <c r="A431" s="41"/>
      <c r="B431" s="42"/>
      <c r="C431" s="273" t="s">
        <v>795</v>
      </c>
      <c r="D431" s="273" t="s">
        <v>547</v>
      </c>
      <c r="E431" s="274" t="s">
        <v>1156</v>
      </c>
      <c r="F431" s="275" t="s">
        <v>1157</v>
      </c>
      <c r="G431" s="276" t="s">
        <v>200</v>
      </c>
      <c r="H431" s="277">
        <v>30.600000000000001</v>
      </c>
      <c r="I431" s="278"/>
      <c r="J431" s="279">
        <f>ROUND(I431*H431,2)</f>
        <v>0</v>
      </c>
      <c r="K431" s="275" t="s">
        <v>138</v>
      </c>
      <c r="L431" s="280"/>
      <c r="M431" s="281" t="s">
        <v>19</v>
      </c>
      <c r="N431" s="282" t="s">
        <v>43</v>
      </c>
      <c r="O431" s="87"/>
      <c r="P431" s="216">
        <f>O431*H431</f>
        <v>0</v>
      </c>
      <c r="Q431" s="216">
        <v>0.080000000000000002</v>
      </c>
      <c r="R431" s="216">
        <f>Q431*H431</f>
        <v>2.448</v>
      </c>
      <c r="S431" s="216">
        <v>0</v>
      </c>
      <c r="T431" s="217">
        <f>S431*H431</f>
        <v>0</v>
      </c>
      <c r="U431" s="41"/>
      <c r="V431" s="41"/>
      <c r="W431" s="41"/>
      <c r="X431" s="41"/>
      <c r="Y431" s="41"/>
      <c r="Z431" s="41"/>
      <c r="AA431" s="41"/>
      <c r="AB431" s="41"/>
      <c r="AC431" s="41"/>
      <c r="AD431" s="41"/>
      <c r="AE431" s="41"/>
      <c r="AR431" s="218" t="s">
        <v>197</v>
      </c>
      <c r="AT431" s="218" t="s">
        <v>547</v>
      </c>
      <c r="AU431" s="218" t="s">
        <v>83</v>
      </c>
      <c r="AY431" s="20" t="s">
        <v>132</v>
      </c>
      <c r="BE431" s="219">
        <f>IF(N431="základní",J431,0)</f>
        <v>0</v>
      </c>
      <c r="BF431" s="219">
        <f>IF(N431="snížená",J431,0)</f>
        <v>0</v>
      </c>
      <c r="BG431" s="219">
        <f>IF(N431="zákl. přenesená",J431,0)</f>
        <v>0</v>
      </c>
      <c r="BH431" s="219">
        <f>IF(N431="sníž. přenesená",J431,0)</f>
        <v>0</v>
      </c>
      <c r="BI431" s="219">
        <f>IF(N431="nulová",J431,0)</f>
        <v>0</v>
      </c>
      <c r="BJ431" s="20" t="s">
        <v>80</v>
      </c>
      <c r="BK431" s="219">
        <f>ROUND(I431*H431,2)</f>
        <v>0</v>
      </c>
      <c r="BL431" s="20" t="s">
        <v>139</v>
      </c>
      <c r="BM431" s="218" t="s">
        <v>1158</v>
      </c>
    </row>
    <row r="432" s="14" customFormat="1">
      <c r="A432" s="14"/>
      <c r="B432" s="236"/>
      <c r="C432" s="237"/>
      <c r="D432" s="227" t="s">
        <v>143</v>
      </c>
      <c r="E432" s="238" t="s">
        <v>19</v>
      </c>
      <c r="F432" s="239" t="s">
        <v>1159</v>
      </c>
      <c r="G432" s="237"/>
      <c r="H432" s="240">
        <v>30</v>
      </c>
      <c r="I432" s="241"/>
      <c r="J432" s="237"/>
      <c r="K432" s="237"/>
      <c r="L432" s="242"/>
      <c r="M432" s="243"/>
      <c r="N432" s="244"/>
      <c r="O432" s="244"/>
      <c r="P432" s="244"/>
      <c r="Q432" s="244"/>
      <c r="R432" s="244"/>
      <c r="S432" s="244"/>
      <c r="T432" s="245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46" t="s">
        <v>143</v>
      </c>
      <c r="AU432" s="246" t="s">
        <v>83</v>
      </c>
      <c r="AV432" s="14" t="s">
        <v>83</v>
      </c>
      <c r="AW432" s="14" t="s">
        <v>33</v>
      </c>
      <c r="AX432" s="14" t="s">
        <v>80</v>
      </c>
      <c r="AY432" s="246" t="s">
        <v>132</v>
      </c>
    </row>
    <row r="433" s="14" customFormat="1">
      <c r="A433" s="14"/>
      <c r="B433" s="236"/>
      <c r="C433" s="237"/>
      <c r="D433" s="227" t="s">
        <v>143</v>
      </c>
      <c r="E433" s="237"/>
      <c r="F433" s="239" t="s">
        <v>1160</v>
      </c>
      <c r="G433" s="237"/>
      <c r="H433" s="240">
        <v>30.600000000000001</v>
      </c>
      <c r="I433" s="241"/>
      <c r="J433" s="237"/>
      <c r="K433" s="237"/>
      <c r="L433" s="242"/>
      <c r="M433" s="243"/>
      <c r="N433" s="244"/>
      <c r="O433" s="244"/>
      <c r="P433" s="244"/>
      <c r="Q433" s="244"/>
      <c r="R433" s="244"/>
      <c r="S433" s="244"/>
      <c r="T433" s="245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46" t="s">
        <v>143</v>
      </c>
      <c r="AU433" s="246" t="s">
        <v>83</v>
      </c>
      <c r="AV433" s="14" t="s">
        <v>83</v>
      </c>
      <c r="AW433" s="14" t="s">
        <v>4</v>
      </c>
      <c r="AX433" s="14" t="s">
        <v>80</v>
      </c>
      <c r="AY433" s="246" t="s">
        <v>132</v>
      </c>
    </row>
    <row r="434" s="2" customFormat="1" ht="16.5" customHeight="1">
      <c r="A434" s="41"/>
      <c r="B434" s="42"/>
      <c r="C434" s="273" t="s">
        <v>800</v>
      </c>
      <c r="D434" s="273" t="s">
        <v>547</v>
      </c>
      <c r="E434" s="274" t="s">
        <v>862</v>
      </c>
      <c r="F434" s="275" t="s">
        <v>863</v>
      </c>
      <c r="G434" s="276" t="s">
        <v>200</v>
      </c>
      <c r="H434" s="277">
        <v>127.5</v>
      </c>
      <c r="I434" s="278"/>
      <c r="J434" s="279">
        <f>ROUND(I434*H434,2)</f>
        <v>0</v>
      </c>
      <c r="K434" s="275" t="s">
        <v>138</v>
      </c>
      <c r="L434" s="280"/>
      <c r="M434" s="281" t="s">
        <v>19</v>
      </c>
      <c r="N434" s="282" t="s">
        <v>43</v>
      </c>
      <c r="O434" s="87"/>
      <c r="P434" s="216">
        <f>O434*H434</f>
        <v>0</v>
      </c>
      <c r="Q434" s="216">
        <v>0.10199999999999999</v>
      </c>
      <c r="R434" s="216">
        <f>Q434*H434</f>
        <v>13.004999999999999</v>
      </c>
      <c r="S434" s="216">
        <v>0</v>
      </c>
      <c r="T434" s="217">
        <f>S434*H434</f>
        <v>0</v>
      </c>
      <c r="U434" s="41"/>
      <c r="V434" s="41"/>
      <c r="W434" s="41"/>
      <c r="X434" s="41"/>
      <c r="Y434" s="41"/>
      <c r="Z434" s="41"/>
      <c r="AA434" s="41"/>
      <c r="AB434" s="41"/>
      <c r="AC434" s="41"/>
      <c r="AD434" s="41"/>
      <c r="AE434" s="41"/>
      <c r="AR434" s="218" t="s">
        <v>197</v>
      </c>
      <c r="AT434" s="218" t="s">
        <v>547</v>
      </c>
      <c r="AU434" s="218" t="s">
        <v>83</v>
      </c>
      <c r="AY434" s="20" t="s">
        <v>132</v>
      </c>
      <c r="BE434" s="219">
        <f>IF(N434="základní",J434,0)</f>
        <v>0</v>
      </c>
      <c r="BF434" s="219">
        <f>IF(N434="snížená",J434,0)</f>
        <v>0</v>
      </c>
      <c r="BG434" s="219">
        <f>IF(N434="zákl. přenesená",J434,0)</f>
        <v>0</v>
      </c>
      <c r="BH434" s="219">
        <f>IF(N434="sníž. přenesená",J434,0)</f>
        <v>0</v>
      </c>
      <c r="BI434" s="219">
        <f>IF(N434="nulová",J434,0)</f>
        <v>0</v>
      </c>
      <c r="BJ434" s="20" t="s">
        <v>80</v>
      </c>
      <c r="BK434" s="219">
        <f>ROUND(I434*H434,2)</f>
        <v>0</v>
      </c>
      <c r="BL434" s="20" t="s">
        <v>139</v>
      </c>
      <c r="BM434" s="218" t="s">
        <v>864</v>
      </c>
    </row>
    <row r="435" s="14" customFormat="1">
      <c r="A435" s="14"/>
      <c r="B435" s="236"/>
      <c r="C435" s="237"/>
      <c r="D435" s="227" t="s">
        <v>143</v>
      </c>
      <c r="E435" s="238" t="s">
        <v>19</v>
      </c>
      <c r="F435" s="239" t="s">
        <v>1161</v>
      </c>
      <c r="G435" s="237"/>
      <c r="H435" s="240">
        <v>125</v>
      </c>
      <c r="I435" s="241"/>
      <c r="J435" s="237"/>
      <c r="K435" s="237"/>
      <c r="L435" s="242"/>
      <c r="M435" s="243"/>
      <c r="N435" s="244"/>
      <c r="O435" s="244"/>
      <c r="P435" s="244"/>
      <c r="Q435" s="244"/>
      <c r="R435" s="244"/>
      <c r="S435" s="244"/>
      <c r="T435" s="245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46" t="s">
        <v>143</v>
      </c>
      <c r="AU435" s="246" t="s">
        <v>83</v>
      </c>
      <c r="AV435" s="14" t="s">
        <v>83</v>
      </c>
      <c r="AW435" s="14" t="s">
        <v>33</v>
      </c>
      <c r="AX435" s="14" t="s">
        <v>80</v>
      </c>
      <c r="AY435" s="246" t="s">
        <v>132</v>
      </c>
    </row>
    <row r="436" s="14" customFormat="1">
      <c r="A436" s="14"/>
      <c r="B436" s="236"/>
      <c r="C436" s="237"/>
      <c r="D436" s="227" t="s">
        <v>143</v>
      </c>
      <c r="E436" s="237"/>
      <c r="F436" s="239" t="s">
        <v>1162</v>
      </c>
      <c r="G436" s="237"/>
      <c r="H436" s="240">
        <v>127.5</v>
      </c>
      <c r="I436" s="241"/>
      <c r="J436" s="237"/>
      <c r="K436" s="237"/>
      <c r="L436" s="242"/>
      <c r="M436" s="243"/>
      <c r="N436" s="244"/>
      <c r="O436" s="244"/>
      <c r="P436" s="244"/>
      <c r="Q436" s="244"/>
      <c r="R436" s="244"/>
      <c r="S436" s="244"/>
      <c r="T436" s="245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46" t="s">
        <v>143</v>
      </c>
      <c r="AU436" s="246" t="s">
        <v>83</v>
      </c>
      <c r="AV436" s="14" t="s">
        <v>83</v>
      </c>
      <c r="AW436" s="14" t="s">
        <v>4</v>
      </c>
      <c r="AX436" s="14" t="s">
        <v>80</v>
      </c>
      <c r="AY436" s="246" t="s">
        <v>132</v>
      </c>
    </row>
    <row r="437" s="2" customFormat="1" ht="16.5" customHeight="1">
      <c r="A437" s="41"/>
      <c r="B437" s="42"/>
      <c r="C437" s="273" t="s">
        <v>801</v>
      </c>
      <c r="D437" s="273" t="s">
        <v>547</v>
      </c>
      <c r="E437" s="274" t="s">
        <v>1163</v>
      </c>
      <c r="F437" s="275" t="s">
        <v>1164</v>
      </c>
      <c r="G437" s="276" t="s">
        <v>200</v>
      </c>
      <c r="H437" s="277">
        <v>3.1400000000000001</v>
      </c>
      <c r="I437" s="278"/>
      <c r="J437" s="279">
        <f>ROUND(I437*H437,2)</f>
        <v>0</v>
      </c>
      <c r="K437" s="275" t="s">
        <v>138</v>
      </c>
      <c r="L437" s="280"/>
      <c r="M437" s="281" t="s">
        <v>19</v>
      </c>
      <c r="N437" s="282" t="s">
        <v>43</v>
      </c>
      <c r="O437" s="87"/>
      <c r="P437" s="216">
        <f>O437*H437</f>
        <v>0</v>
      </c>
      <c r="Q437" s="216">
        <v>0.12</v>
      </c>
      <c r="R437" s="216">
        <f>Q437*H437</f>
        <v>0.37680000000000002</v>
      </c>
      <c r="S437" s="216">
        <v>0</v>
      </c>
      <c r="T437" s="217">
        <f>S437*H437</f>
        <v>0</v>
      </c>
      <c r="U437" s="41"/>
      <c r="V437" s="41"/>
      <c r="W437" s="41"/>
      <c r="X437" s="41"/>
      <c r="Y437" s="41"/>
      <c r="Z437" s="41"/>
      <c r="AA437" s="41"/>
      <c r="AB437" s="41"/>
      <c r="AC437" s="41"/>
      <c r="AD437" s="41"/>
      <c r="AE437" s="41"/>
      <c r="AR437" s="218" t="s">
        <v>197</v>
      </c>
      <c r="AT437" s="218" t="s">
        <v>547</v>
      </c>
      <c r="AU437" s="218" t="s">
        <v>83</v>
      </c>
      <c r="AY437" s="20" t="s">
        <v>132</v>
      </c>
      <c r="BE437" s="219">
        <f>IF(N437="základní",J437,0)</f>
        <v>0</v>
      </c>
      <c r="BF437" s="219">
        <f>IF(N437="snížená",J437,0)</f>
        <v>0</v>
      </c>
      <c r="BG437" s="219">
        <f>IF(N437="zákl. přenesená",J437,0)</f>
        <v>0</v>
      </c>
      <c r="BH437" s="219">
        <f>IF(N437="sníž. přenesená",J437,0)</f>
        <v>0</v>
      </c>
      <c r="BI437" s="219">
        <f>IF(N437="nulová",J437,0)</f>
        <v>0</v>
      </c>
      <c r="BJ437" s="20" t="s">
        <v>80</v>
      </c>
      <c r="BK437" s="219">
        <f>ROUND(I437*H437,2)</f>
        <v>0</v>
      </c>
      <c r="BL437" s="20" t="s">
        <v>139</v>
      </c>
      <c r="BM437" s="218" t="s">
        <v>1165</v>
      </c>
    </row>
    <row r="438" s="14" customFormat="1">
      <c r="A438" s="14"/>
      <c r="B438" s="236"/>
      <c r="C438" s="237"/>
      <c r="D438" s="227" t="s">
        <v>143</v>
      </c>
      <c r="E438" s="238" t="s">
        <v>19</v>
      </c>
      <c r="F438" s="239" t="s">
        <v>1166</v>
      </c>
      <c r="G438" s="237"/>
      <c r="H438" s="240">
        <v>3.1400000000000001</v>
      </c>
      <c r="I438" s="241"/>
      <c r="J438" s="237"/>
      <c r="K438" s="237"/>
      <c r="L438" s="242"/>
      <c r="M438" s="243"/>
      <c r="N438" s="244"/>
      <c r="O438" s="244"/>
      <c r="P438" s="244"/>
      <c r="Q438" s="244"/>
      <c r="R438" s="244"/>
      <c r="S438" s="244"/>
      <c r="T438" s="245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46" t="s">
        <v>143</v>
      </c>
      <c r="AU438" s="246" t="s">
        <v>83</v>
      </c>
      <c r="AV438" s="14" t="s">
        <v>83</v>
      </c>
      <c r="AW438" s="14" t="s">
        <v>33</v>
      </c>
      <c r="AX438" s="14" t="s">
        <v>80</v>
      </c>
      <c r="AY438" s="246" t="s">
        <v>132</v>
      </c>
    </row>
    <row r="439" s="2" customFormat="1" ht="24.15" customHeight="1">
      <c r="A439" s="41"/>
      <c r="B439" s="42"/>
      <c r="C439" s="207" t="s">
        <v>802</v>
      </c>
      <c r="D439" s="207" t="s">
        <v>134</v>
      </c>
      <c r="E439" s="208" t="s">
        <v>1167</v>
      </c>
      <c r="F439" s="209" t="s">
        <v>1168</v>
      </c>
      <c r="G439" s="210" t="s">
        <v>200</v>
      </c>
      <c r="H439" s="211">
        <v>120</v>
      </c>
      <c r="I439" s="212"/>
      <c r="J439" s="213">
        <f>ROUND(I439*H439,2)</f>
        <v>0</v>
      </c>
      <c r="K439" s="209" t="s">
        <v>138</v>
      </c>
      <c r="L439" s="47"/>
      <c r="M439" s="214" t="s">
        <v>19</v>
      </c>
      <c r="N439" s="215" t="s">
        <v>43</v>
      </c>
      <c r="O439" s="87"/>
      <c r="P439" s="216">
        <f>O439*H439</f>
        <v>0</v>
      </c>
      <c r="Q439" s="216">
        <v>0.10095</v>
      </c>
      <c r="R439" s="216">
        <f>Q439*H439</f>
        <v>12.113999999999999</v>
      </c>
      <c r="S439" s="216">
        <v>0</v>
      </c>
      <c r="T439" s="217">
        <f>S439*H439</f>
        <v>0</v>
      </c>
      <c r="U439" s="41"/>
      <c r="V439" s="41"/>
      <c r="W439" s="41"/>
      <c r="X439" s="41"/>
      <c r="Y439" s="41"/>
      <c r="Z439" s="41"/>
      <c r="AA439" s="41"/>
      <c r="AB439" s="41"/>
      <c r="AC439" s="41"/>
      <c r="AD439" s="41"/>
      <c r="AE439" s="41"/>
      <c r="AR439" s="218" t="s">
        <v>139</v>
      </c>
      <c r="AT439" s="218" t="s">
        <v>134</v>
      </c>
      <c r="AU439" s="218" t="s">
        <v>83</v>
      </c>
      <c r="AY439" s="20" t="s">
        <v>132</v>
      </c>
      <c r="BE439" s="219">
        <f>IF(N439="základní",J439,0)</f>
        <v>0</v>
      </c>
      <c r="BF439" s="219">
        <f>IF(N439="snížená",J439,0)</f>
        <v>0</v>
      </c>
      <c r="BG439" s="219">
        <f>IF(N439="zákl. přenesená",J439,0)</f>
        <v>0</v>
      </c>
      <c r="BH439" s="219">
        <f>IF(N439="sníž. přenesená",J439,0)</f>
        <v>0</v>
      </c>
      <c r="BI439" s="219">
        <f>IF(N439="nulová",J439,0)</f>
        <v>0</v>
      </c>
      <c r="BJ439" s="20" t="s">
        <v>80</v>
      </c>
      <c r="BK439" s="219">
        <f>ROUND(I439*H439,2)</f>
        <v>0</v>
      </c>
      <c r="BL439" s="20" t="s">
        <v>139</v>
      </c>
      <c r="BM439" s="218" t="s">
        <v>1169</v>
      </c>
    </row>
    <row r="440" s="2" customFormat="1">
      <c r="A440" s="41"/>
      <c r="B440" s="42"/>
      <c r="C440" s="43"/>
      <c r="D440" s="220" t="s">
        <v>141</v>
      </c>
      <c r="E440" s="43"/>
      <c r="F440" s="221" t="s">
        <v>1170</v>
      </c>
      <c r="G440" s="43"/>
      <c r="H440" s="43"/>
      <c r="I440" s="222"/>
      <c r="J440" s="43"/>
      <c r="K440" s="43"/>
      <c r="L440" s="47"/>
      <c r="M440" s="223"/>
      <c r="N440" s="224"/>
      <c r="O440" s="87"/>
      <c r="P440" s="87"/>
      <c r="Q440" s="87"/>
      <c r="R440" s="87"/>
      <c r="S440" s="87"/>
      <c r="T440" s="88"/>
      <c r="U440" s="41"/>
      <c r="V440" s="41"/>
      <c r="W440" s="41"/>
      <c r="X440" s="41"/>
      <c r="Y440" s="41"/>
      <c r="Z440" s="41"/>
      <c r="AA440" s="41"/>
      <c r="AB440" s="41"/>
      <c r="AC440" s="41"/>
      <c r="AD440" s="41"/>
      <c r="AE440" s="41"/>
      <c r="AT440" s="20" t="s">
        <v>141</v>
      </c>
      <c r="AU440" s="20" t="s">
        <v>83</v>
      </c>
    </row>
    <row r="441" s="14" customFormat="1">
      <c r="A441" s="14"/>
      <c r="B441" s="236"/>
      <c r="C441" s="237"/>
      <c r="D441" s="227" t="s">
        <v>143</v>
      </c>
      <c r="E441" s="238" t="s">
        <v>19</v>
      </c>
      <c r="F441" s="239" t="s">
        <v>1171</v>
      </c>
      <c r="G441" s="237"/>
      <c r="H441" s="240">
        <v>120</v>
      </c>
      <c r="I441" s="241"/>
      <c r="J441" s="237"/>
      <c r="K441" s="237"/>
      <c r="L441" s="242"/>
      <c r="M441" s="243"/>
      <c r="N441" s="244"/>
      <c r="O441" s="244"/>
      <c r="P441" s="244"/>
      <c r="Q441" s="244"/>
      <c r="R441" s="244"/>
      <c r="S441" s="244"/>
      <c r="T441" s="245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46" t="s">
        <v>143</v>
      </c>
      <c r="AU441" s="246" t="s">
        <v>83</v>
      </c>
      <c r="AV441" s="14" t="s">
        <v>83</v>
      </c>
      <c r="AW441" s="14" t="s">
        <v>33</v>
      </c>
      <c r="AX441" s="14" t="s">
        <v>80</v>
      </c>
      <c r="AY441" s="246" t="s">
        <v>132</v>
      </c>
    </row>
    <row r="442" s="2" customFormat="1" ht="16.5" customHeight="1">
      <c r="A442" s="41"/>
      <c r="B442" s="42"/>
      <c r="C442" s="273" t="s">
        <v>1172</v>
      </c>
      <c r="D442" s="273" t="s">
        <v>547</v>
      </c>
      <c r="E442" s="274" t="s">
        <v>1173</v>
      </c>
      <c r="F442" s="275" t="s">
        <v>1174</v>
      </c>
      <c r="G442" s="276" t="s">
        <v>200</v>
      </c>
      <c r="H442" s="277">
        <v>120</v>
      </c>
      <c r="I442" s="278"/>
      <c r="J442" s="279">
        <f>ROUND(I442*H442,2)</f>
        <v>0</v>
      </c>
      <c r="K442" s="275" t="s">
        <v>138</v>
      </c>
      <c r="L442" s="280"/>
      <c r="M442" s="281" t="s">
        <v>19</v>
      </c>
      <c r="N442" s="282" t="s">
        <v>43</v>
      </c>
      <c r="O442" s="87"/>
      <c r="P442" s="216">
        <f>O442*H442</f>
        <v>0</v>
      </c>
      <c r="Q442" s="216">
        <v>0.042999999999999997</v>
      </c>
      <c r="R442" s="216">
        <f>Q442*H442</f>
        <v>5.1599999999999993</v>
      </c>
      <c r="S442" s="216">
        <v>0</v>
      </c>
      <c r="T442" s="217">
        <f>S442*H442</f>
        <v>0</v>
      </c>
      <c r="U442" s="41"/>
      <c r="V442" s="41"/>
      <c r="W442" s="41"/>
      <c r="X442" s="41"/>
      <c r="Y442" s="41"/>
      <c r="Z442" s="41"/>
      <c r="AA442" s="41"/>
      <c r="AB442" s="41"/>
      <c r="AC442" s="41"/>
      <c r="AD442" s="41"/>
      <c r="AE442" s="41"/>
      <c r="AR442" s="218" t="s">
        <v>197</v>
      </c>
      <c r="AT442" s="218" t="s">
        <v>547</v>
      </c>
      <c r="AU442" s="218" t="s">
        <v>83</v>
      </c>
      <c r="AY442" s="20" t="s">
        <v>132</v>
      </c>
      <c r="BE442" s="219">
        <f>IF(N442="základní",J442,0)</f>
        <v>0</v>
      </c>
      <c r="BF442" s="219">
        <f>IF(N442="snížená",J442,0)</f>
        <v>0</v>
      </c>
      <c r="BG442" s="219">
        <f>IF(N442="zákl. přenesená",J442,0)</f>
        <v>0</v>
      </c>
      <c r="BH442" s="219">
        <f>IF(N442="sníž. přenesená",J442,0)</f>
        <v>0</v>
      </c>
      <c r="BI442" s="219">
        <f>IF(N442="nulová",J442,0)</f>
        <v>0</v>
      </c>
      <c r="BJ442" s="20" t="s">
        <v>80</v>
      </c>
      <c r="BK442" s="219">
        <f>ROUND(I442*H442,2)</f>
        <v>0</v>
      </c>
      <c r="BL442" s="20" t="s">
        <v>139</v>
      </c>
      <c r="BM442" s="218" t="s">
        <v>1175</v>
      </c>
    </row>
    <row r="443" s="2" customFormat="1" ht="16.5" customHeight="1">
      <c r="A443" s="41"/>
      <c r="B443" s="42"/>
      <c r="C443" s="207" t="s">
        <v>1176</v>
      </c>
      <c r="D443" s="207" t="s">
        <v>134</v>
      </c>
      <c r="E443" s="208" t="s">
        <v>728</v>
      </c>
      <c r="F443" s="209" t="s">
        <v>729</v>
      </c>
      <c r="G443" s="210" t="s">
        <v>469</v>
      </c>
      <c r="H443" s="211">
        <v>4.2000000000000002</v>
      </c>
      <c r="I443" s="212"/>
      <c r="J443" s="213">
        <f>ROUND(I443*H443,2)</f>
        <v>0</v>
      </c>
      <c r="K443" s="209" t="s">
        <v>138</v>
      </c>
      <c r="L443" s="47"/>
      <c r="M443" s="214" t="s">
        <v>19</v>
      </c>
      <c r="N443" s="215" t="s">
        <v>43</v>
      </c>
      <c r="O443" s="87"/>
      <c r="P443" s="216">
        <f>O443*H443</f>
        <v>0</v>
      </c>
      <c r="Q443" s="216">
        <v>2.2563399999999998</v>
      </c>
      <c r="R443" s="216">
        <f>Q443*H443</f>
        <v>9.4766279999999998</v>
      </c>
      <c r="S443" s="216">
        <v>0</v>
      </c>
      <c r="T443" s="217">
        <f>S443*H443</f>
        <v>0</v>
      </c>
      <c r="U443" s="41"/>
      <c r="V443" s="41"/>
      <c r="W443" s="41"/>
      <c r="X443" s="41"/>
      <c r="Y443" s="41"/>
      <c r="Z443" s="41"/>
      <c r="AA443" s="41"/>
      <c r="AB443" s="41"/>
      <c r="AC443" s="41"/>
      <c r="AD443" s="41"/>
      <c r="AE443" s="41"/>
      <c r="AR443" s="218" t="s">
        <v>139</v>
      </c>
      <c r="AT443" s="218" t="s">
        <v>134</v>
      </c>
      <c r="AU443" s="218" t="s">
        <v>83</v>
      </c>
      <c r="AY443" s="20" t="s">
        <v>132</v>
      </c>
      <c r="BE443" s="219">
        <f>IF(N443="základní",J443,0)</f>
        <v>0</v>
      </c>
      <c r="BF443" s="219">
        <f>IF(N443="snížená",J443,0)</f>
        <v>0</v>
      </c>
      <c r="BG443" s="219">
        <f>IF(N443="zákl. přenesená",J443,0)</f>
        <v>0</v>
      </c>
      <c r="BH443" s="219">
        <f>IF(N443="sníž. přenesená",J443,0)</f>
        <v>0</v>
      </c>
      <c r="BI443" s="219">
        <f>IF(N443="nulová",J443,0)</f>
        <v>0</v>
      </c>
      <c r="BJ443" s="20" t="s">
        <v>80</v>
      </c>
      <c r="BK443" s="219">
        <f>ROUND(I443*H443,2)</f>
        <v>0</v>
      </c>
      <c r="BL443" s="20" t="s">
        <v>139</v>
      </c>
      <c r="BM443" s="218" t="s">
        <v>868</v>
      </c>
    </row>
    <row r="444" s="2" customFormat="1">
      <c r="A444" s="41"/>
      <c r="B444" s="42"/>
      <c r="C444" s="43"/>
      <c r="D444" s="220" t="s">
        <v>141</v>
      </c>
      <c r="E444" s="43"/>
      <c r="F444" s="221" t="s">
        <v>731</v>
      </c>
      <c r="G444" s="43"/>
      <c r="H444" s="43"/>
      <c r="I444" s="222"/>
      <c r="J444" s="43"/>
      <c r="K444" s="43"/>
      <c r="L444" s="47"/>
      <c r="M444" s="223"/>
      <c r="N444" s="224"/>
      <c r="O444" s="87"/>
      <c r="P444" s="87"/>
      <c r="Q444" s="87"/>
      <c r="R444" s="87"/>
      <c r="S444" s="87"/>
      <c r="T444" s="88"/>
      <c r="U444" s="41"/>
      <c r="V444" s="41"/>
      <c r="W444" s="41"/>
      <c r="X444" s="41"/>
      <c r="Y444" s="41"/>
      <c r="Z444" s="41"/>
      <c r="AA444" s="41"/>
      <c r="AB444" s="41"/>
      <c r="AC444" s="41"/>
      <c r="AD444" s="41"/>
      <c r="AE444" s="41"/>
      <c r="AT444" s="20" t="s">
        <v>141</v>
      </c>
      <c r="AU444" s="20" t="s">
        <v>83</v>
      </c>
    </row>
    <row r="445" s="13" customFormat="1">
      <c r="A445" s="13"/>
      <c r="B445" s="225"/>
      <c r="C445" s="226"/>
      <c r="D445" s="227" t="s">
        <v>143</v>
      </c>
      <c r="E445" s="228" t="s">
        <v>19</v>
      </c>
      <c r="F445" s="229" t="s">
        <v>1177</v>
      </c>
      <c r="G445" s="226"/>
      <c r="H445" s="228" t="s">
        <v>19</v>
      </c>
      <c r="I445" s="230"/>
      <c r="J445" s="226"/>
      <c r="K445" s="226"/>
      <c r="L445" s="231"/>
      <c r="M445" s="232"/>
      <c r="N445" s="233"/>
      <c r="O445" s="233"/>
      <c r="P445" s="233"/>
      <c r="Q445" s="233"/>
      <c r="R445" s="233"/>
      <c r="S445" s="233"/>
      <c r="T445" s="234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35" t="s">
        <v>143</v>
      </c>
      <c r="AU445" s="235" t="s">
        <v>83</v>
      </c>
      <c r="AV445" s="13" t="s">
        <v>80</v>
      </c>
      <c r="AW445" s="13" t="s">
        <v>33</v>
      </c>
      <c r="AX445" s="13" t="s">
        <v>72</v>
      </c>
      <c r="AY445" s="235" t="s">
        <v>132</v>
      </c>
    </row>
    <row r="446" s="14" customFormat="1">
      <c r="A446" s="14"/>
      <c r="B446" s="236"/>
      <c r="C446" s="237"/>
      <c r="D446" s="227" t="s">
        <v>143</v>
      </c>
      <c r="E446" s="238" t="s">
        <v>19</v>
      </c>
      <c r="F446" s="239" t="s">
        <v>1178</v>
      </c>
      <c r="G446" s="237"/>
      <c r="H446" s="240">
        <v>3.1600000000000001</v>
      </c>
      <c r="I446" s="241"/>
      <c r="J446" s="237"/>
      <c r="K446" s="237"/>
      <c r="L446" s="242"/>
      <c r="M446" s="243"/>
      <c r="N446" s="244"/>
      <c r="O446" s="244"/>
      <c r="P446" s="244"/>
      <c r="Q446" s="244"/>
      <c r="R446" s="244"/>
      <c r="S446" s="244"/>
      <c r="T446" s="245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46" t="s">
        <v>143</v>
      </c>
      <c r="AU446" s="246" t="s">
        <v>83</v>
      </c>
      <c r="AV446" s="14" t="s">
        <v>83</v>
      </c>
      <c r="AW446" s="14" t="s">
        <v>33</v>
      </c>
      <c r="AX446" s="14" t="s">
        <v>72</v>
      </c>
      <c r="AY446" s="246" t="s">
        <v>132</v>
      </c>
    </row>
    <row r="447" s="13" customFormat="1">
      <c r="A447" s="13"/>
      <c r="B447" s="225"/>
      <c r="C447" s="226"/>
      <c r="D447" s="227" t="s">
        <v>143</v>
      </c>
      <c r="E447" s="228" t="s">
        <v>19</v>
      </c>
      <c r="F447" s="229" t="s">
        <v>1179</v>
      </c>
      <c r="G447" s="226"/>
      <c r="H447" s="228" t="s">
        <v>19</v>
      </c>
      <c r="I447" s="230"/>
      <c r="J447" s="226"/>
      <c r="K447" s="226"/>
      <c r="L447" s="231"/>
      <c r="M447" s="232"/>
      <c r="N447" s="233"/>
      <c r="O447" s="233"/>
      <c r="P447" s="233"/>
      <c r="Q447" s="233"/>
      <c r="R447" s="233"/>
      <c r="S447" s="233"/>
      <c r="T447" s="234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35" t="s">
        <v>143</v>
      </c>
      <c r="AU447" s="235" t="s">
        <v>83</v>
      </c>
      <c r="AV447" s="13" t="s">
        <v>80</v>
      </c>
      <c r="AW447" s="13" t="s">
        <v>33</v>
      </c>
      <c r="AX447" s="13" t="s">
        <v>72</v>
      </c>
      <c r="AY447" s="235" t="s">
        <v>132</v>
      </c>
    </row>
    <row r="448" s="14" customFormat="1">
      <c r="A448" s="14"/>
      <c r="B448" s="236"/>
      <c r="C448" s="237"/>
      <c r="D448" s="227" t="s">
        <v>143</v>
      </c>
      <c r="E448" s="238" t="s">
        <v>19</v>
      </c>
      <c r="F448" s="239" t="s">
        <v>1180</v>
      </c>
      <c r="G448" s="237"/>
      <c r="H448" s="240">
        <v>1.04</v>
      </c>
      <c r="I448" s="241"/>
      <c r="J448" s="237"/>
      <c r="K448" s="237"/>
      <c r="L448" s="242"/>
      <c r="M448" s="243"/>
      <c r="N448" s="244"/>
      <c r="O448" s="244"/>
      <c r="P448" s="244"/>
      <c r="Q448" s="244"/>
      <c r="R448" s="244"/>
      <c r="S448" s="244"/>
      <c r="T448" s="245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46" t="s">
        <v>143</v>
      </c>
      <c r="AU448" s="246" t="s">
        <v>83</v>
      </c>
      <c r="AV448" s="14" t="s">
        <v>83</v>
      </c>
      <c r="AW448" s="14" t="s">
        <v>33</v>
      </c>
      <c r="AX448" s="14" t="s">
        <v>72</v>
      </c>
      <c r="AY448" s="246" t="s">
        <v>132</v>
      </c>
    </row>
    <row r="449" s="15" customFormat="1">
      <c r="A449" s="15"/>
      <c r="B449" s="247"/>
      <c r="C449" s="248"/>
      <c r="D449" s="227" t="s">
        <v>143</v>
      </c>
      <c r="E449" s="249" t="s">
        <v>19</v>
      </c>
      <c r="F449" s="250" t="s">
        <v>148</v>
      </c>
      <c r="G449" s="248"/>
      <c r="H449" s="251">
        <v>4.2000000000000002</v>
      </c>
      <c r="I449" s="252"/>
      <c r="J449" s="248"/>
      <c r="K449" s="248"/>
      <c r="L449" s="253"/>
      <c r="M449" s="254"/>
      <c r="N449" s="255"/>
      <c r="O449" s="255"/>
      <c r="P449" s="255"/>
      <c r="Q449" s="255"/>
      <c r="R449" s="255"/>
      <c r="S449" s="255"/>
      <c r="T449" s="256"/>
      <c r="U449" s="15"/>
      <c r="V449" s="15"/>
      <c r="W449" s="15"/>
      <c r="X449" s="15"/>
      <c r="Y449" s="15"/>
      <c r="Z449" s="15"/>
      <c r="AA449" s="15"/>
      <c r="AB449" s="15"/>
      <c r="AC449" s="15"/>
      <c r="AD449" s="15"/>
      <c r="AE449" s="15"/>
      <c r="AT449" s="257" t="s">
        <v>143</v>
      </c>
      <c r="AU449" s="257" t="s">
        <v>83</v>
      </c>
      <c r="AV449" s="15" t="s">
        <v>139</v>
      </c>
      <c r="AW449" s="15" t="s">
        <v>33</v>
      </c>
      <c r="AX449" s="15" t="s">
        <v>80</v>
      </c>
      <c r="AY449" s="257" t="s">
        <v>132</v>
      </c>
    </row>
    <row r="450" s="2" customFormat="1" ht="24.15" customHeight="1">
      <c r="A450" s="41"/>
      <c r="B450" s="42"/>
      <c r="C450" s="207" t="s">
        <v>1181</v>
      </c>
      <c r="D450" s="207" t="s">
        <v>134</v>
      </c>
      <c r="E450" s="208" t="s">
        <v>1182</v>
      </c>
      <c r="F450" s="209" t="s">
        <v>1183</v>
      </c>
      <c r="G450" s="210" t="s">
        <v>200</v>
      </c>
      <c r="H450" s="211">
        <v>91</v>
      </c>
      <c r="I450" s="212"/>
      <c r="J450" s="213">
        <f>ROUND(I450*H450,2)</f>
        <v>0</v>
      </c>
      <c r="K450" s="209" t="s">
        <v>138</v>
      </c>
      <c r="L450" s="47"/>
      <c r="M450" s="214" t="s">
        <v>19</v>
      </c>
      <c r="N450" s="215" t="s">
        <v>43</v>
      </c>
      <c r="O450" s="87"/>
      <c r="P450" s="216">
        <f>O450*H450</f>
        <v>0</v>
      </c>
      <c r="Q450" s="216">
        <v>0</v>
      </c>
      <c r="R450" s="216">
        <f>Q450*H450</f>
        <v>0</v>
      </c>
      <c r="S450" s="216">
        <v>0</v>
      </c>
      <c r="T450" s="217">
        <f>S450*H450</f>
        <v>0</v>
      </c>
      <c r="U450" s="41"/>
      <c r="V450" s="41"/>
      <c r="W450" s="41"/>
      <c r="X450" s="41"/>
      <c r="Y450" s="41"/>
      <c r="Z450" s="41"/>
      <c r="AA450" s="41"/>
      <c r="AB450" s="41"/>
      <c r="AC450" s="41"/>
      <c r="AD450" s="41"/>
      <c r="AE450" s="41"/>
      <c r="AR450" s="218" t="s">
        <v>139</v>
      </c>
      <c r="AT450" s="218" t="s">
        <v>134</v>
      </c>
      <c r="AU450" s="218" t="s">
        <v>83</v>
      </c>
      <c r="AY450" s="20" t="s">
        <v>132</v>
      </c>
      <c r="BE450" s="219">
        <f>IF(N450="základní",J450,0)</f>
        <v>0</v>
      </c>
      <c r="BF450" s="219">
        <f>IF(N450="snížená",J450,0)</f>
        <v>0</v>
      </c>
      <c r="BG450" s="219">
        <f>IF(N450="zákl. přenesená",J450,0)</f>
        <v>0</v>
      </c>
      <c r="BH450" s="219">
        <f>IF(N450="sníž. přenesená",J450,0)</f>
        <v>0</v>
      </c>
      <c r="BI450" s="219">
        <f>IF(N450="nulová",J450,0)</f>
        <v>0</v>
      </c>
      <c r="BJ450" s="20" t="s">
        <v>80</v>
      </c>
      <c r="BK450" s="219">
        <f>ROUND(I450*H450,2)</f>
        <v>0</v>
      </c>
      <c r="BL450" s="20" t="s">
        <v>139</v>
      </c>
      <c r="BM450" s="218" t="s">
        <v>1184</v>
      </c>
    </row>
    <row r="451" s="2" customFormat="1">
      <c r="A451" s="41"/>
      <c r="B451" s="42"/>
      <c r="C451" s="43"/>
      <c r="D451" s="220" t="s">
        <v>141</v>
      </c>
      <c r="E451" s="43"/>
      <c r="F451" s="221" t="s">
        <v>1185</v>
      </c>
      <c r="G451" s="43"/>
      <c r="H451" s="43"/>
      <c r="I451" s="222"/>
      <c r="J451" s="43"/>
      <c r="K451" s="43"/>
      <c r="L451" s="47"/>
      <c r="M451" s="223"/>
      <c r="N451" s="224"/>
      <c r="O451" s="87"/>
      <c r="P451" s="87"/>
      <c r="Q451" s="87"/>
      <c r="R451" s="87"/>
      <c r="S451" s="87"/>
      <c r="T451" s="88"/>
      <c r="U451" s="41"/>
      <c r="V451" s="41"/>
      <c r="W451" s="41"/>
      <c r="X451" s="41"/>
      <c r="Y451" s="41"/>
      <c r="Z451" s="41"/>
      <c r="AA451" s="41"/>
      <c r="AB451" s="41"/>
      <c r="AC451" s="41"/>
      <c r="AD451" s="41"/>
      <c r="AE451" s="41"/>
      <c r="AT451" s="20" t="s">
        <v>141</v>
      </c>
      <c r="AU451" s="20" t="s">
        <v>83</v>
      </c>
    </row>
    <row r="452" s="14" customFormat="1">
      <c r="A452" s="14"/>
      <c r="B452" s="236"/>
      <c r="C452" s="237"/>
      <c r="D452" s="227" t="s">
        <v>143</v>
      </c>
      <c r="E452" s="238" t="s">
        <v>19</v>
      </c>
      <c r="F452" s="239" t="s">
        <v>1186</v>
      </c>
      <c r="G452" s="237"/>
      <c r="H452" s="240">
        <v>91</v>
      </c>
      <c r="I452" s="241"/>
      <c r="J452" s="237"/>
      <c r="K452" s="237"/>
      <c r="L452" s="242"/>
      <c r="M452" s="243"/>
      <c r="N452" s="244"/>
      <c r="O452" s="244"/>
      <c r="P452" s="244"/>
      <c r="Q452" s="244"/>
      <c r="R452" s="244"/>
      <c r="S452" s="244"/>
      <c r="T452" s="245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46" t="s">
        <v>143</v>
      </c>
      <c r="AU452" s="246" t="s">
        <v>83</v>
      </c>
      <c r="AV452" s="14" t="s">
        <v>83</v>
      </c>
      <c r="AW452" s="14" t="s">
        <v>33</v>
      </c>
      <c r="AX452" s="14" t="s">
        <v>80</v>
      </c>
      <c r="AY452" s="246" t="s">
        <v>132</v>
      </c>
    </row>
    <row r="453" s="2" customFormat="1" ht="33" customHeight="1">
      <c r="A453" s="41"/>
      <c r="B453" s="42"/>
      <c r="C453" s="207" t="s">
        <v>1187</v>
      </c>
      <c r="D453" s="207" t="s">
        <v>134</v>
      </c>
      <c r="E453" s="208" t="s">
        <v>340</v>
      </c>
      <c r="F453" s="209" t="s">
        <v>341</v>
      </c>
      <c r="G453" s="210" t="s">
        <v>200</v>
      </c>
      <c r="H453" s="211">
        <v>26</v>
      </c>
      <c r="I453" s="212"/>
      <c r="J453" s="213">
        <f>ROUND(I453*H453,2)</f>
        <v>0</v>
      </c>
      <c r="K453" s="209" t="s">
        <v>138</v>
      </c>
      <c r="L453" s="47"/>
      <c r="M453" s="214" t="s">
        <v>19</v>
      </c>
      <c r="N453" s="215" t="s">
        <v>43</v>
      </c>
      <c r="O453" s="87"/>
      <c r="P453" s="216">
        <f>O453*H453</f>
        <v>0</v>
      </c>
      <c r="Q453" s="216">
        <v>0.00060999999999999997</v>
      </c>
      <c r="R453" s="216">
        <f>Q453*H453</f>
        <v>0.015859999999999999</v>
      </c>
      <c r="S453" s="216">
        <v>0</v>
      </c>
      <c r="T453" s="217">
        <f>S453*H453</f>
        <v>0</v>
      </c>
      <c r="U453" s="41"/>
      <c r="V453" s="41"/>
      <c r="W453" s="41"/>
      <c r="X453" s="41"/>
      <c r="Y453" s="41"/>
      <c r="Z453" s="41"/>
      <c r="AA453" s="41"/>
      <c r="AB453" s="41"/>
      <c r="AC453" s="41"/>
      <c r="AD453" s="41"/>
      <c r="AE453" s="41"/>
      <c r="AR453" s="218" t="s">
        <v>139</v>
      </c>
      <c r="AT453" s="218" t="s">
        <v>134</v>
      </c>
      <c r="AU453" s="218" t="s">
        <v>83</v>
      </c>
      <c r="AY453" s="20" t="s">
        <v>132</v>
      </c>
      <c r="BE453" s="219">
        <f>IF(N453="základní",J453,0)</f>
        <v>0</v>
      </c>
      <c r="BF453" s="219">
        <f>IF(N453="snížená",J453,0)</f>
        <v>0</v>
      </c>
      <c r="BG453" s="219">
        <f>IF(N453="zákl. přenesená",J453,0)</f>
        <v>0</v>
      </c>
      <c r="BH453" s="219">
        <f>IF(N453="sníž. přenesená",J453,0)</f>
        <v>0</v>
      </c>
      <c r="BI453" s="219">
        <f>IF(N453="nulová",J453,0)</f>
        <v>0</v>
      </c>
      <c r="BJ453" s="20" t="s">
        <v>80</v>
      </c>
      <c r="BK453" s="219">
        <f>ROUND(I453*H453,2)</f>
        <v>0</v>
      </c>
      <c r="BL453" s="20" t="s">
        <v>139</v>
      </c>
      <c r="BM453" s="218" t="s">
        <v>342</v>
      </c>
    </row>
    <row r="454" s="2" customFormat="1">
      <c r="A454" s="41"/>
      <c r="B454" s="42"/>
      <c r="C454" s="43"/>
      <c r="D454" s="220" t="s">
        <v>141</v>
      </c>
      <c r="E454" s="43"/>
      <c r="F454" s="221" t="s">
        <v>343</v>
      </c>
      <c r="G454" s="43"/>
      <c r="H454" s="43"/>
      <c r="I454" s="222"/>
      <c r="J454" s="43"/>
      <c r="K454" s="43"/>
      <c r="L454" s="47"/>
      <c r="M454" s="223"/>
      <c r="N454" s="224"/>
      <c r="O454" s="87"/>
      <c r="P454" s="87"/>
      <c r="Q454" s="87"/>
      <c r="R454" s="87"/>
      <c r="S454" s="87"/>
      <c r="T454" s="88"/>
      <c r="U454" s="41"/>
      <c r="V454" s="41"/>
      <c r="W454" s="41"/>
      <c r="X454" s="41"/>
      <c r="Y454" s="41"/>
      <c r="Z454" s="41"/>
      <c r="AA454" s="41"/>
      <c r="AB454" s="41"/>
      <c r="AC454" s="41"/>
      <c r="AD454" s="41"/>
      <c r="AE454" s="41"/>
      <c r="AT454" s="20" t="s">
        <v>141</v>
      </c>
      <c r="AU454" s="20" t="s">
        <v>83</v>
      </c>
    </row>
    <row r="455" s="14" customFormat="1">
      <c r="A455" s="14"/>
      <c r="B455" s="236"/>
      <c r="C455" s="237"/>
      <c r="D455" s="227" t="s">
        <v>143</v>
      </c>
      <c r="E455" s="238" t="s">
        <v>19</v>
      </c>
      <c r="F455" s="239" t="s">
        <v>1188</v>
      </c>
      <c r="G455" s="237"/>
      <c r="H455" s="240">
        <v>26</v>
      </c>
      <c r="I455" s="241"/>
      <c r="J455" s="237"/>
      <c r="K455" s="237"/>
      <c r="L455" s="242"/>
      <c r="M455" s="243"/>
      <c r="N455" s="244"/>
      <c r="O455" s="244"/>
      <c r="P455" s="244"/>
      <c r="Q455" s="244"/>
      <c r="R455" s="244"/>
      <c r="S455" s="244"/>
      <c r="T455" s="245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46" t="s">
        <v>143</v>
      </c>
      <c r="AU455" s="246" t="s">
        <v>83</v>
      </c>
      <c r="AV455" s="14" t="s">
        <v>83</v>
      </c>
      <c r="AW455" s="14" t="s">
        <v>33</v>
      </c>
      <c r="AX455" s="14" t="s">
        <v>80</v>
      </c>
      <c r="AY455" s="246" t="s">
        <v>132</v>
      </c>
    </row>
    <row r="456" s="2" customFormat="1" ht="16.5" customHeight="1">
      <c r="A456" s="41"/>
      <c r="B456" s="42"/>
      <c r="C456" s="207" t="s">
        <v>1189</v>
      </c>
      <c r="D456" s="207" t="s">
        <v>134</v>
      </c>
      <c r="E456" s="208" t="s">
        <v>345</v>
      </c>
      <c r="F456" s="209" t="s">
        <v>346</v>
      </c>
      <c r="G456" s="210" t="s">
        <v>200</v>
      </c>
      <c r="H456" s="211">
        <v>91</v>
      </c>
      <c r="I456" s="212"/>
      <c r="J456" s="213">
        <f>ROUND(I456*H456,2)</f>
        <v>0</v>
      </c>
      <c r="K456" s="209" t="s">
        <v>138</v>
      </c>
      <c r="L456" s="47"/>
      <c r="M456" s="214" t="s">
        <v>19</v>
      </c>
      <c r="N456" s="215" t="s">
        <v>43</v>
      </c>
      <c r="O456" s="87"/>
      <c r="P456" s="216">
        <f>O456*H456</f>
        <v>0</v>
      </c>
      <c r="Q456" s="216">
        <v>0</v>
      </c>
      <c r="R456" s="216">
        <f>Q456*H456</f>
        <v>0</v>
      </c>
      <c r="S456" s="216">
        <v>0</v>
      </c>
      <c r="T456" s="217">
        <f>S456*H456</f>
        <v>0</v>
      </c>
      <c r="U456" s="41"/>
      <c r="V456" s="41"/>
      <c r="W456" s="41"/>
      <c r="X456" s="41"/>
      <c r="Y456" s="41"/>
      <c r="Z456" s="41"/>
      <c r="AA456" s="41"/>
      <c r="AB456" s="41"/>
      <c r="AC456" s="41"/>
      <c r="AD456" s="41"/>
      <c r="AE456" s="41"/>
      <c r="AR456" s="218" t="s">
        <v>139</v>
      </c>
      <c r="AT456" s="218" t="s">
        <v>134</v>
      </c>
      <c r="AU456" s="218" t="s">
        <v>83</v>
      </c>
      <c r="AY456" s="20" t="s">
        <v>132</v>
      </c>
      <c r="BE456" s="219">
        <f>IF(N456="základní",J456,0)</f>
        <v>0</v>
      </c>
      <c r="BF456" s="219">
        <f>IF(N456="snížená",J456,0)</f>
        <v>0</v>
      </c>
      <c r="BG456" s="219">
        <f>IF(N456="zákl. přenesená",J456,0)</f>
        <v>0</v>
      </c>
      <c r="BH456" s="219">
        <f>IF(N456="sníž. přenesená",J456,0)</f>
        <v>0</v>
      </c>
      <c r="BI456" s="219">
        <f>IF(N456="nulová",J456,0)</f>
        <v>0</v>
      </c>
      <c r="BJ456" s="20" t="s">
        <v>80</v>
      </c>
      <c r="BK456" s="219">
        <f>ROUND(I456*H456,2)</f>
        <v>0</v>
      </c>
      <c r="BL456" s="20" t="s">
        <v>139</v>
      </c>
      <c r="BM456" s="218" t="s">
        <v>1190</v>
      </c>
    </row>
    <row r="457" s="2" customFormat="1">
      <c r="A457" s="41"/>
      <c r="B457" s="42"/>
      <c r="C457" s="43"/>
      <c r="D457" s="220" t="s">
        <v>141</v>
      </c>
      <c r="E457" s="43"/>
      <c r="F457" s="221" t="s">
        <v>348</v>
      </c>
      <c r="G457" s="43"/>
      <c r="H457" s="43"/>
      <c r="I457" s="222"/>
      <c r="J457" s="43"/>
      <c r="K457" s="43"/>
      <c r="L457" s="47"/>
      <c r="M457" s="223"/>
      <c r="N457" s="224"/>
      <c r="O457" s="87"/>
      <c r="P457" s="87"/>
      <c r="Q457" s="87"/>
      <c r="R457" s="87"/>
      <c r="S457" s="87"/>
      <c r="T457" s="88"/>
      <c r="U457" s="41"/>
      <c r="V457" s="41"/>
      <c r="W457" s="41"/>
      <c r="X457" s="41"/>
      <c r="Y457" s="41"/>
      <c r="Z457" s="41"/>
      <c r="AA457" s="41"/>
      <c r="AB457" s="41"/>
      <c r="AC457" s="41"/>
      <c r="AD457" s="41"/>
      <c r="AE457" s="41"/>
      <c r="AT457" s="20" t="s">
        <v>141</v>
      </c>
      <c r="AU457" s="20" t="s">
        <v>83</v>
      </c>
    </row>
    <row r="458" s="14" customFormat="1">
      <c r="A458" s="14"/>
      <c r="B458" s="236"/>
      <c r="C458" s="237"/>
      <c r="D458" s="227" t="s">
        <v>143</v>
      </c>
      <c r="E458" s="238" t="s">
        <v>19</v>
      </c>
      <c r="F458" s="239" t="s">
        <v>1186</v>
      </c>
      <c r="G458" s="237"/>
      <c r="H458" s="240">
        <v>91</v>
      </c>
      <c r="I458" s="241"/>
      <c r="J458" s="237"/>
      <c r="K458" s="237"/>
      <c r="L458" s="242"/>
      <c r="M458" s="243"/>
      <c r="N458" s="244"/>
      <c r="O458" s="244"/>
      <c r="P458" s="244"/>
      <c r="Q458" s="244"/>
      <c r="R458" s="244"/>
      <c r="S458" s="244"/>
      <c r="T458" s="245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46" t="s">
        <v>143</v>
      </c>
      <c r="AU458" s="246" t="s">
        <v>83</v>
      </c>
      <c r="AV458" s="14" t="s">
        <v>83</v>
      </c>
      <c r="AW458" s="14" t="s">
        <v>33</v>
      </c>
      <c r="AX458" s="14" t="s">
        <v>80</v>
      </c>
      <c r="AY458" s="246" t="s">
        <v>132</v>
      </c>
    </row>
    <row r="459" s="2" customFormat="1" ht="21.75" customHeight="1">
      <c r="A459" s="41"/>
      <c r="B459" s="42"/>
      <c r="C459" s="207" t="s">
        <v>1191</v>
      </c>
      <c r="D459" s="207" t="s">
        <v>134</v>
      </c>
      <c r="E459" s="208" t="s">
        <v>355</v>
      </c>
      <c r="F459" s="209" t="s">
        <v>356</v>
      </c>
      <c r="G459" s="210" t="s">
        <v>137</v>
      </c>
      <c r="H459" s="211">
        <v>390</v>
      </c>
      <c r="I459" s="212"/>
      <c r="J459" s="213">
        <f>ROUND(I459*H459,2)</f>
        <v>0</v>
      </c>
      <c r="K459" s="209" t="s">
        <v>138</v>
      </c>
      <c r="L459" s="47"/>
      <c r="M459" s="214" t="s">
        <v>19</v>
      </c>
      <c r="N459" s="215" t="s">
        <v>43</v>
      </c>
      <c r="O459" s="87"/>
      <c r="P459" s="216">
        <f>O459*H459</f>
        <v>0</v>
      </c>
      <c r="Q459" s="216">
        <v>0</v>
      </c>
      <c r="R459" s="216">
        <f>Q459*H459</f>
        <v>0</v>
      </c>
      <c r="S459" s="216">
        <v>0.01</v>
      </c>
      <c r="T459" s="217">
        <f>S459*H459</f>
        <v>3.8999999999999999</v>
      </c>
      <c r="U459" s="41"/>
      <c r="V459" s="41"/>
      <c r="W459" s="41"/>
      <c r="X459" s="41"/>
      <c r="Y459" s="41"/>
      <c r="Z459" s="41"/>
      <c r="AA459" s="41"/>
      <c r="AB459" s="41"/>
      <c r="AC459" s="41"/>
      <c r="AD459" s="41"/>
      <c r="AE459" s="41"/>
      <c r="AR459" s="218" t="s">
        <v>139</v>
      </c>
      <c r="AT459" s="218" t="s">
        <v>134</v>
      </c>
      <c r="AU459" s="218" t="s">
        <v>83</v>
      </c>
      <c r="AY459" s="20" t="s">
        <v>132</v>
      </c>
      <c r="BE459" s="219">
        <f>IF(N459="základní",J459,0)</f>
        <v>0</v>
      </c>
      <c r="BF459" s="219">
        <f>IF(N459="snížená",J459,0)</f>
        <v>0</v>
      </c>
      <c r="BG459" s="219">
        <f>IF(N459="zákl. přenesená",J459,0)</f>
        <v>0</v>
      </c>
      <c r="BH459" s="219">
        <f>IF(N459="sníž. přenesená",J459,0)</f>
        <v>0</v>
      </c>
      <c r="BI459" s="219">
        <f>IF(N459="nulová",J459,0)</f>
        <v>0</v>
      </c>
      <c r="BJ459" s="20" t="s">
        <v>80</v>
      </c>
      <c r="BK459" s="219">
        <f>ROUND(I459*H459,2)</f>
        <v>0</v>
      </c>
      <c r="BL459" s="20" t="s">
        <v>139</v>
      </c>
      <c r="BM459" s="218" t="s">
        <v>357</v>
      </c>
    </row>
    <row r="460" s="2" customFormat="1">
      <c r="A460" s="41"/>
      <c r="B460" s="42"/>
      <c r="C460" s="43"/>
      <c r="D460" s="220" t="s">
        <v>141</v>
      </c>
      <c r="E460" s="43"/>
      <c r="F460" s="221" t="s">
        <v>358</v>
      </c>
      <c r="G460" s="43"/>
      <c r="H460" s="43"/>
      <c r="I460" s="222"/>
      <c r="J460" s="43"/>
      <c r="K460" s="43"/>
      <c r="L460" s="47"/>
      <c r="M460" s="223"/>
      <c r="N460" s="224"/>
      <c r="O460" s="87"/>
      <c r="P460" s="87"/>
      <c r="Q460" s="87"/>
      <c r="R460" s="87"/>
      <c r="S460" s="87"/>
      <c r="T460" s="88"/>
      <c r="U460" s="41"/>
      <c r="V460" s="41"/>
      <c r="W460" s="41"/>
      <c r="X460" s="41"/>
      <c r="Y460" s="41"/>
      <c r="Z460" s="41"/>
      <c r="AA460" s="41"/>
      <c r="AB460" s="41"/>
      <c r="AC460" s="41"/>
      <c r="AD460" s="41"/>
      <c r="AE460" s="41"/>
      <c r="AT460" s="20" t="s">
        <v>141</v>
      </c>
      <c r="AU460" s="20" t="s">
        <v>83</v>
      </c>
    </row>
    <row r="461" s="13" customFormat="1">
      <c r="A461" s="13"/>
      <c r="B461" s="225"/>
      <c r="C461" s="226"/>
      <c r="D461" s="227" t="s">
        <v>143</v>
      </c>
      <c r="E461" s="228" t="s">
        <v>19</v>
      </c>
      <c r="F461" s="229" t="s">
        <v>155</v>
      </c>
      <c r="G461" s="226"/>
      <c r="H461" s="228" t="s">
        <v>19</v>
      </c>
      <c r="I461" s="230"/>
      <c r="J461" s="226"/>
      <c r="K461" s="226"/>
      <c r="L461" s="231"/>
      <c r="M461" s="232"/>
      <c r="N461" s="233"/>
      <c r="O461" s="233"/>
      <c r="P461" s="233"/>
      <c r="Q461" s="233"/>
      <c r="R461" s="233"/>
      <c r="S461" s="233"/>
      <c r="T461" s="234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35" t="s">
        <v>143</v>
      </c>
      <c r="AU461" s="235" t="s">
        <v>83</v>
      </c>
      <c r="AV461" s="13" t="s">
        <v>80</v>
      </c>
      <c r="AW461" s="13" t="s">
        <v>33</v>
      </c>
      <c r="AX461" s="13" t="s">
        <v>72</v>
      </c>
      <c r="AY461" s="235" t="s">
        <v>132</v>
      </c>
    </row>
    <row r="462" s="14" customFormat="1">
      <c r="A462" s="14"/>
      <c r="B462" s="236"/>
      <c r="C462" s="237"/>
      <c r="D462" s="227" t="s">
        <v>143</v>
      </c>
      <c r="E462" s="238" t="s">
        <v>19</v>
      </c>
      <c r="F462" s="239" t="s">
        <v>1192</v>
      </c>
      <c r="G462" s="237"/>
      <c r="H462" s="240">
        <v>225</v>
      </c>
      <c r="I462" s="241"/>
      <c r="J462" s="237"/>
      <c r="K462" s="237"/>
      <c r="L462" s="242"/>
      <c r="M462" s="243"/>
      <c r="N462" s="244"/>
      <c r="O462" s="244"/>
      <c r="P462" s="244"/>
      <c r="Q462" s="244"/>
      <c r="R462" s="244"/>
      <c r="S462" s="244"/>
      <c r="T462" s="245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46" t="s">
        <v>143</v>
      </c>
      <c r="AU462" s="246" t="s">
        <v>83</v>
      </c>
      <c r="AV462" s="14" t="s">
        <v>83</v>
      </c>
      <c r="AW462" s="14" t="s">
        <v>33</v>
      </c>
      <c r="AX462" s="14" t="s">
        <v>72</v>
      </c>
      <c r="AY462" s="246" t="s">
        <v>132</v>
      </c>
    </row>
    <row r="463" s="14" customFormat="1">
      <c r="A463" s="14"/>
      <c r="B463" s="236"/>
      <c r="C463" s="237"/>
      <c r="D463" s="227" t="s">
        <v>143</v>
      </c>
      <c r="E463" s="238" t="s">
        <v>19</v>
      </c>
      <c r="F463" s="239" t="s">
        <v>1051</v>
      </c>
      <c r="G463" s="237"/>
      <c r="H463" s="240">
        <v>165</v>
      </c>
      <c r="I463" s="241"/>
      <c r="J463" s="237"/>
      <c r="K463" s="237"/>
      <c r="L463" s="242"/>
      <c r="M463" s="243"/>
      <c r="N463" s="244"/>
      <c r="O463" s="244"/>
      <c r="P463" s="244"/>
      <c r="Q463" s="244"/>
      <c r="R463" s="244"/>
      <c r="S463" s="244"/>
      <c r="T463" s="245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46" t="s">
        <v>143</v>
      </c>
      <c r="AU463" s="246" t="s">
        <v>83</v>
      </c>
      <c r="AV463" s="14" t="s">
        <v>83</v>
      </c>
      <c r="AW463" s="14" t="s">
        <v>33</v>
      </c>
      <c r="AX463" s="14" t="s">
        <v>72</v>
      </c>
      <c r="AY463" s="246" t="s">
        <v>132</v>
      </c>
    </row>
    <row r="464" s="15" customFormat="1">
      <c r="A464" s="15"/>
      <c r="B464" s="247"/>
      <c r="C464" s="248"/>
      <c r="D464" s="227" t="s">
        <v>143</v>
      </c>
      <c r="E464" s="249" t="s">
        <v>19</v>
      </c>
      <c r="F464" s="250" t="s">
        <v>148</v>
      </c>
      <c r="G464" s="248"/>
      <c r="H464" s="251">
        <v>390</v>
      </c>
      <c r="I464" s="252"/>
      <c r="J464" s="248"/>
      <c r="K464" s="248"/>
      <c r="L464" s="253"/>
      <c r="M464" s="254"/>
      <c r="N464" s="255"/>
      <c r="O464" s="255"/>
      <c r="P464" s="255"/>
      <c r="Q464" s="255"/>
      <c r="R464" s="255"/>
      <c r="S464" s="255"/>
      <c r="T464" s="256"/>
      <c r="U464" s="15"/>
      <c r="V464" s="15"/>
      <c r="W464" s="15"/>
      <c r="X464" s="15"/>
      <c r="Y464" s="15"/>
      <c r="Z464" s="15"/>
      <c r="AA464" s="15"/>
      <c r="AB464" s="15"/>
      <c r="AC464" s="15"/>
      <c r="AD464" s="15"/>
      <c r="AE464" s="15"/>
      <c r="AT464" s="257" t="s">
        <v>143</v>
      </c>
      <c r="AU464" s="257" t="s">
        <v>83</v>
      </c>
      <c r="AV464" s="15" t="s">
        <v>139</v>
      </c>
      <c r="AW464" s="15" t="s">
        <v>33</v>
      </c>
      <c r="AX464" s="15" t="s">
        <v>80</v>
      </c>
      <c r="AY464" s="257" t="s">
        <v>132</v>
      </c>
    </row>
    <row r="465" s="2" customFormat="1" ht="33" customHeight="1">
      <c r="A465" s="41"/>
      <c r="B465" s="42"/>
      <c r="C465" s="207" t="s">
        <v>1193</v>
      </c>
      <c r="D465" s="207" t="s">
        <v>134</v>
      </c>
      <c r="E465" s="208" t="s">
        <v>360</v>
      </c>
      <c r="F465" s="209" t="s">
        <v>361</v>
      </c>
      <c r="G465" s="210" t="s">
        <v>137</v>
      </c>
      <c r="H465" s="211">
        <v>390</v>
      </c>
      <c r="I465" s="212"/>
      <c r="J465" s="213">
        <f>ROUND(I465*H465,2)</f>
        <v>0</v>
      </c>
      <c r="K465" s="209" t="s">
        <v>138</v>
      </c>
      <c r="L465" s="47"/>
      <c r="M465" s="214" t="s">
        <v>19</v>
      </c>
      <c r="N465" s="215" t="s">
        <v>43</v>
      </c>
      <c r="O465" s="87"/>
      <c r="P465" s="216">
        <f>O465*H465</f>
        <v>0</v>
      </c>
      <c r="Q465" s="216">
        <v>0</v>
      </c>
      <c r="R465" s="216">
        <f>Q465*H465</f>
        <v>0</v>
      </c>
      <c r="S465" s="216">
        <v>0.02</v>
      </c>
      <c r="T465" s="217">
        <f>S465*H465</f>
        <v>7.7999999999999998</v>
      </c>
      <c r="U465" s="41"/>
      <c r="V465" s="41"/>
      <c r="W465" s="41"/>
      <c r="X465" s="41"/>
      <c r="Y465" s="41"/>
      <c r="Z465" s="41"/>
      <c r="AA465" s="41"/>
      <c r="AB465" s="41"/>
      <c r="AC465" s="41"/>
      <c r="AD465" s="41"/>
      <c r="AE465" s="41"/>
      <c r="AR465" s="218" t="s">
        <v>139</v>
      </c>
      <c r="AT465" s="218" t="s">
        <v>134</v>
      </c>
      <c r="AU465" s="218" t="s">
        <v>83</v>
      </c>
      <c r="AY465" s="20" t="s">
        <v>132</v>
      </c>
      <c r="BE465" s="219">
        <f>IF(N465="základní",J465,0)</f>
        <v>0</v>
      </c>
      <c r="BF465" s="219">
        <f>IF(N465="snížená",J465,0)</f>
        <v>0</v>
      </c>
      <c r="BG465" s="219">
        <f>IF(N465="zákl. přenesená",J465,0)</f>
        <v>0</v>
      </c>
      <c r="BH465" s="219">
        <f>IF(N465="sníž. přenesená",J465,0)</f>
        <v>0</v>
      </c>
      <c r="BI465" s="219">
        <f>IF(N465="nulová",J465,0)</f>
        <v>0</v>
      </c>
      <c r="BJ465" s="20" t="s">
        <v>80</v>
      </c>
      <c r="BK465" s="219">
        <f>ROUND(I465*H465,2)</f>
        <v>0</v>
      </c>
      <c r="BL465" s="20" t="s">
        <v>139</v>
      </c>
      <c r="BM465" s="218" t="s">
        <v>362</v>
      </c>
    </row>
    <row r="466" s="2" customFormat="1">
      <c r="A466" s="41"/>
      <c r="B466" s="42"/>
      <c r="C466" s="43"/>
      <c r="D466" s="220" t="s">
        <v>141</v>
      </c>
      <c r="E466" s="43"/>
      <c r="F466" s="221" t="s">
        <v>363</v>
      </c>
      <c r="G466" s="43"/>
      <c r="H466" s="43"/>
      <c r="I466" s="222"/>
      <c r="J466" s="43"/>
      <c r="K466" s="43"/>
      <c r="L466" s="47"/>
      <c r="M466" s="223"/>
      <c r="N466" s="224"/>
      <c r="O466" s="87"/>
      <c r="P466" s="87"/>
      <c r="Q466" s="87"/>
      <c r="R466" s="87"/>
      <c r="S466" s="87"/>
      <c r="T466" s="88"/>
      <c r="U466" s="41"/>
      <c r="V466" s="41"/>
      <c r="W466" s="41"/>
      <c r="X466" s="41"/>
      <c r="Y466" s="41"/>
      <c r="Z466" s="41"/>
      <c r="AA466" s="41"/>
      <c r="AB466" s="41"/>
      <c r="AC466" s="41"/>
      <c r="AD466" s="41"/>
      <c r="AE466" s="41"/>
      <c r="AT466" s="20" t="s">
        <v>141</v>
      </c>
      <c r="AU466" s="20" t="s">
        <v>83</v>
      </c>
    </row>
    <row r="467" s="13" customFormat="1">
      <c r="A467" s="13"/>
      <c r="B467" s="225"/>
      <c r="C467" s="226"/>
      <c r="D467" s="227" t="s">
        <v>143</v>
      </c>
      <c r="E467" s="228" t="s">
        <v>19</v>
      </c>
      <c r="F467" s="229" t="s">
        <v>155</v>
      </c>
      <c r="G467" s="226"/>
      <c r="H467" s="228" t="s">
        <v>19</v>
      </c>
      <c r="I467" s="230"/>
      <c r="J467" s="226"/>
      <c r="K467" s="226"/>
      <c r="L467" s="231"/>
      <c r="M467" s="232"/>
      <c r="N467" s="233"/>
      <c r="O467" s="233"/>
      <c r="P467" s="233"/>
      <c r="Q467" s="233"/>
      <c r="R467" s="233"/>
      <c r="S467" s="233"/>
      <c r="T467" s="234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35" t="s">
        <v>143</v>
      </c>
      <c r="AU467" s="235" t="s">
        <v>83</v>
      </c>
      <c r="AV467" s="13" t="s">
        <v>80</v>
      </c>
      <c r="AW467" s="13" t="s">
        <v>33</v>
      </c>
      <c r="AX467" s="13" t="s">
        <v>72</v>
      </c>
      <c r="AY467" s="235" t="s">
        <v>132</v>
      </c>
    </row>
    <row r="468" s="14" customFormat="1">
      <c r="A468" s="14"/>
      <c r="B468" s="236"/>
      <c r="C468" s="237"/>
      <c r="D468" s="227" t="s">
        <v>143</v>
      </c>
      <c r="E468" s="238" t="s">
        <v>19</v>
      </c>
      <c r="F468" s="239" t="s">
        <v>1192</v>
      </c>
      <c r="G468" s="237"/>
      <c r="H468" s="240">
        <v>225</v>
      </c>
      <c r="I468" s="241"/>
      <c r="J468" s="237"/>
      <c r="K468" s="237"/>
      <c r="L468" s="242"/>
      <c r="M468" s="243"/>
      <c r="N468" s="244"/>
      <c r="O468" s="244"/>
      <c r="P468" s="244"/>
      <c r="Q468" s="244"/>
      <c r="R468" s="244"/>
      <c r="S468" s="244"/>
      <c r="T468" s="245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46" t="s">
        <v>143</v>
      </c>
      <c r="AU468" s="246" t="s">
        <v>83</v>
      </c>
      <c r="AV468" s="14" t="s">
        <v>83</v>
      </c>
      <c r="AW468" s="14" t="s">
        <v>33</v>
      </c>
      <c r="AX468" s="14" t="s">
        <v>72</v>
      </c>
      <c r="AY468" s="246" t="s">
        <v>132</v>
      </c>
    </row>
    <row r="469" s="14" customFormat="1">
      <c r="A469" s="14"/>
      <c r="B469" s="236"/>
      <c r="C469" s="237"/>
      <c r="D469" s="227" t="s">
        <v>143</v>
      </c>
      <c r="E469" s="238" t="s">
        <v>19</v>
      </c>
      <c r="F469" s="239" t="s">
        <v>1051</v>
      </c>
      <c r="G469" s="237"/>
      <c r="H469" s="240">
        <v>165</v>
      </c>
      <c r="I469" s="241"/>
      <c r="J469" s="237"/>
      <c r="K469" s="237"/>
      <c r="L469" s="242"/>
      <c r="M469" s="243"/>
      <c r="N469" s="244"/>
      <c r="O469" s="244"/>
      <c r="P469" s="244"/>
      <c r="Q469" s="244"/>
      <c r="R469" s="244"/>
      <c r="S469" s="244"/>
      <c r="T469" s="245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46" t="s">
        <v>143</v>
      </c>
      <c r="AU469" s="246" t="s">
        <v>83</v>
      </c>
      <c r="AV469" s="14" t="s">
        <v>83</v>
      </c>
      <c r="AW469" s="14" t="s">
        <v>33</v>
      </c>
      <c r="AX469" s="14" t="s">
        <v>72</v>
      </c>
      <c r="AY469" s="246" t="s">
        <v>132</v>
      </c>
    </row>
    <row r="470" s="15" customFormat="1">
      <c r="A470" s="15"/>
      <c r="B470" s="247"/>
      <c r="C470" s="248"/>
      <c r="D470" s="227" t="s">
        <v>143</v>
      </c>
      <c r="E470" s="249" t="s">
        <v>19</v>
      </c>
      <c r="F470" s="250" t="s">
        <v>148</v>
      </c>
      <c r="G470" s="248"/>
      <c r="H470" s="251">
        <v>390</v>
      </c>
      <c r="I470" s="252"/>
      <c r="J470" s="248"/>
      <c r="K470" s="248"/>
      <c r="L470" s="253"/>
      <c r="M470" s="254"/>
      <c r="N470" s="255"/>
      <c r="O470" s="255"/>
      <c r="P470" s="255"/>
      <c r="Q470" s="255"/>
      <c r="R470" s="255"/>
      <c r="S470" s="255"/>
      <c r="T470" s="256"/>
      <c r="U470" s="15"/>
      <c r="V470" s="15"/>
      <c r="W470" s="15"/>
      <c r="X470" s="15"/>
      <c r="Y470" s="15"/>
      <c r="Z470" s="15"/>
      <c r="AA470" s="15"/>
      <c r="AB470" s="15"/>
      <c r="AC470" s="15"/>
      <c r="AD470" s="15"/>
      <c r="AE470" s="15"/>
      <c r="AT470" s="257" t="s">
        <v>143</v>
      </c>
      <c r="AU470" s="257" t="s">
        <v>83</v>
      </c>
      <c r="AV470" s="15" t="s">
        <v>139</v>
      </c>
      <c r="AW470" s="15" t="s">
        <v>33</v>
      </c>
      <c r="AX470" s="15" t="s">
        <v>80</v>
      </c>
      <c r="AY470" s="257" t="s">
        <v>132</v>
      </c>
    </row>
    <row r="471" s="2" customFormat="1" ht="33" customHeight="1">
      <c r="A471" s="41"/>
      <c r="B471" s="42"/>
      <c r="C471" s="207" t="s">
        <v>1194</v>
      </c>
      <c r="D471" s="207" t="s">
        <v>134</v>
      </c>
      <c r="E471" s="208" t="s">
        <v>744</v>
      </c>
      <c r="F471" s="209" t="s">
        <v>745</v>
      </c>
      <c r="G471" s="210" t="s">
        <v>243</v>
      </c>
      <c r="H471" s="211">
        <v>3</v>
      </c>
      <c r="I471" s="212"/>
      <c r="J471" s="213">
        <f>ROUND(I471*H471,2)</f>
        <v>0</v>
      </c>
      <c r="K471" s="209" t="s">
        <v>138</v>
      </c>
      <c r="L471" s="47"/>
      <c r="M471" s="214" t="s">
        <v>19</v>
      </c>
      <c r="N471" s="215" t="s">
        <v>43</v>
      </c>
      <c r="O471" s="87"/>
      <c r="P471" s="216">
        <f>O471*H471</f>
        <v>0</v>
      </c>
      <c r="Q471" s="216">
        <v>0</v>
      </c>
      <c r="R471" s="216">
        <f>Q471*H471</f>
        <v>0</v>
      </c>
      <c r="S471" s="216">
        <v>0.082000000000000003</v>
      </c>
      <c r="T471" s="217">
        <f>S471*H471</f>
        <v>0.246</v>
      </c>
      <c r="U471" s="41"/>
      <c r="V471" s="41"/>
      <c r="W471" s="41"/>
      <c r="X471" s="41"/>
      <c r="Y471" s="41"/>
      <c r="Z471" s="41"/>
      <c r="AA471" s="41"/>
      <c r="AB471" s="41"/>
      <c r="AC471" s="41"/>
      <c r="AD471" s="41"/>
      <c r="AE471" s="41"/>
      <c r="AR471" s="218" t="s">
        <v>139</v>
      </c>
      <c r="AT471" s="218" t="s">
        <v>134</v>
      </c>
      <c r="AU471" s="218" t="s">
        <v>83</v>
      </c>
      <c r="AY471" s="20" t="s">
        <v>132</v>
      </c>
      <c r="BE471" s="219">
        <f>IF(N471="základní",J471,0)</f>
        <v>0</v>
      </c>
      <c r="BF471" s="219">
        <f>IF(N471="snížená",J471,0)</f>
        <v>0</v>
      </c>
      <c r="BG471" s="219">
        <f>IF(N471="zákl. přenesená",J471,0)</f>
        <v>0</v>
      </c>
      <c r="BH471" s="219">
        <f>IF(N471="sníž. přenesená",J471,0)</f>
        <v>0</v>
      </c>
      <c r="BI471" s="219">
        <f>IF(N471="nulová",J471,0)</f>
        <v>0</v>
      </c>
      <c r="BJ471" s="20" t="s">
        <v>80</v>
      </c>
      <c r="BK471" s="219">
        <f>ROUND(I471*H471,2)</f>
        <v>0</v>
      </c>
      <c r="BL471" s="20" t="s">
        <v>139</v>
      </c>
      <c r="BM471" s="218" t="s">
        <v>1195</v>
      </c>
    </row>
    <row r="472" s="2" customFormat="1">
      <c r="A472" s="41"/>
      <c r="B472" s="42"/>
      <c r="C472" s="43"/>
      <c r="D472" s="220" t="s">
        <v>141</v>
      </c>
      <c r="E472" s="43"/>
      <c r="F472" s="221" t="s">
        <v>747</v>
      </c>
      <c r="G472" s="43"/>
      <c r="H472" s="43"/>
      <c r="I472" s="222"/>
      <c r="J472" s="43"/>
      <c r="K472" s="43"/>
      <c r="L472" s="47"/>
      <c r="M472" s="223"/>
      <c r="N472" s="224"/>
      <c r="O472" s="87"/>
      <c r="P472" s="87"/>
      <c r="Q472" s="87"/>
      <c r="R472" s="87"/>
      <c r="S472" s="87"/>
      <c r="T472" s="88"/>
      <c r="U472" s="41"/>
      <c r="V472" s="41"/>
      <c r="W472" s="41"/>
      <c r="X472" s="41"/>
      <c r="Y472" s="41"/>
      <c r="Z472" s="41"/>
      <c r="AA472" s="41"/>
      <c r="AB472" s="41"/>
      <c r="AC472" s="41"/>
      <c r="AD472" s="41"/>
      <c r="AE472" s="41"/>
      <c r="AT472" s="20" t="s">
        <v>141</v>
      </c>
      <c r="AU472" s="20" t="s">
        <v>83</v>
      </c>
    </row>
    <row r="473" s="13" customFormat="1">
      <c r="A473" s="13"/>
      <c r="B473" s="225"/>
      <c r="C473" s="226"/>
      <c r="D473" s="227" t="s">
        <v>143</v>
      </c>
      <c r="E473" s="228" t="s">
        <v>19</v>
      </c>
      <c r="F473" s="229" t="s">
        <v>649</v>
      </c>
      <c r="G473" s="226"/>
      <c r="H473" s="228" t="s">
        <v>19</v>
      </c>
      <c r="I473" s="230"/>
      <c r="J473" s="226"/>
      <c r="K473" s="226"/>
      <c r="L473" s="231"/>
      <c r="M473" s="232"/>
      <c r="N473" s="233"/>
      <c r="O473" s="233"/>
      <c r="P473" s="233"/>
      <c r="Q473" s="233"/>
      <c r="R473" s="233"/>
      <c r="S473" s="233"/>
      <c r="T473" s="234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35" t="s">
        <v>143</v>
      </c>
      <c r="AU473" s="235" t="s">
        <v>83</v>
      </c>
      <c r="AV473" s="13" t="s">
        <v>80</v>
      </c>
      <c r="AW473" s="13" t="s">
        <v>33</v>
      </c>
      <c r="AX473" s="13" t="s">
        <v>72</v>
      </c>
      <c r="AY473" s="235" t="s">
        <v>132</v>
      </c>
    </row>
    <row r="474" s="14" customFormat="1">
      <c r="A474" s="14"/>
      <c r="B474" s="236"/>
      <c r="C474" s="237"/>
      <c r="D474" s="227" t="s">
        <v>143</v>
      </c>
      <c r="E474" s="238" t="s">
        <v>19</v>
      </c>
      <c r="F474" s="239" t="s">
        <v>652</v>
      </c>
      <c r="G474" s="237"/>
      <c r="H474" s="240">
        <v>1</v>
      </c>
      <c r="I474" s="241"/>
      <c r="J474" s="237"/>
      <c r="K474" s="237"/>
      <c r="L474" s="242"/>
      <c r="M474" s="243"/>
      <c r="N474" s="244"/>
      <c r="O474" s="244"/>
      <c r="P474" s="244"/>
      <c r="Q474" s="244"/>
      <c r="R474" s="244"/>
      <c r="S474" s="244"/>
      <c r="T474" s="245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46" t="s">
        <v>143</v>
      </c>
      <c r="AU474" s="246" t="s">
        <v>83</v>
      </c>
      <c r="AV474" s="14" t="s">
        <v>83</v>
      </c>
      <c r="AW474" s="14" t="s">
        <v>33</v>
      </c>
      <c r="AX474" s="14" t="s">
        <v>72</v>
      </c>
      <c r="AY474" s="246" t="s">
        <v>132</v>
      </c>
    </row>
    <row r="475" s="14" customFormat="1">
      <c r="A475" s="14"/>
      <c r="B475" s="236"/>
      <c r="C475" s="237"/>
      <c r="D475" s="227" t="s">
        <v>143</v>
      </c>
      <c r="E475" s="238" t="s">
        <v>19</v>
      </c>
      <c r="F475" s="239" t="s">
        <v>653</v>
      </c>
      <c r="G475" s="237"/>
      <c r="H475" s="240">
        <v>1</v>
      </c>
      <c r="I475" s="241"/>
      <c r="J475" s="237"/>
      <c r="K475" s="237"/>
      <c r="L475" s="242"/>
      <c r="M475" s="243"/>
      <c r="N475" s="244"/>
      <c r="O475" s="244"/>
      <c r="P475" s="244"/>
      <c r="Q475" s="244"/>
      <c r="R475" s="244"/>
      <c r="S475" s="244"/>
      <c r="T475" s="245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46" t="s">
        <v>143</v>
      </c>
      <c r="AU475" s="246" t="s">
        <v>83</v>
      </c>
      <c r="AV475" s="14" t="s">
        <v>83</v>
      </c>
      <c r="AW475" s="14" t="s">
        <v>33</v>
      </c>
      <c r="AX475" s="14" t="s">
        <v>72</v>
      </c>
      <c r="AY475" s="246" t="s">
        <v>132</v>
      </c>
    </row>
    <row r="476" s="14" customFormat="1">
      <c r="A476" s="14"/>
      <c r="B476" s="236"/>
      <c r="C476" s="237"/>
      <c r="D476" s="227" t="s">
        <v>143</v>
      </c>
      <c r="E476" s="238" t="s">
        <v>19</v>
      </c>
      <c r="F476" s="239" t="s">
        <v>1196</v>
      </c>
      <c r="G476" s="237"/>
      <c r="H476" s="240">
        <v>1</v>
      </c>
      <c r="I476" s="241"/>
      <c r="J476" s="237"/>
      <c r="K476" s="237"/>
      <c r="L476" s="242"/>
      <c r="M476" s="243"/>
      <c r="N476" s="244"/>
      <c r="O476" s="244"/>
      <c r="P476" s="244"/>
      <c r="Q476" s="244"/>
      <c r="R476" s="244"/>
      <c r="S476" s="244"/>
      <c r="T476" s="245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46" t="s">
        <v>143</v>
      </c>
      <c r="AU476" s="246" t="s">
        <v>83</v>
      </c>
      <c r="AV476" s="14" t="s">
        <v>83</v>
      </c>
      <c r="AW476" s="14" t="s">
        <v>33</v>
      </c>
      <c r="AX476" s="14" t="s">
        <v>72</v>
      </c>
      <c r="AY476" s="246" t="s">
        <v>132</v>
      </c>
    </row>
    <row r="477" s="15" customFormat="1">
      <c r="A477" s="15"/>
      <c r="B477" s="247"/>
      <c r="C477" s="248"/>
      <c r="D477" s="227" t="s">
        <v>143</v>
      </c>
      <c r="E477" s="249" t="s">
        <v>19</v>
      </c>
      <c r="F477" s="250" t="s">
        <v>148</v>
      </c>
      <c r="G477" s="248"/>
      <c r="H477" s="251">
        <v>3</v>
      </c>
      <c r="I477" s="252"/>
      <c r="J477" s="248"/>
      <c r="K477" s="248"/>
      <c r="L477" s="253"/>
      <c r="M477" s="254"/>
      <c r="N477" s="255"/>
      <c r="O477" s="255"/>
      <c r="P477" s="255"/>
      <c r="Q477" s="255"/>
      <c r="R477" s="255"/>
      <c r="S477" s="255"/>
      <c r="T477" s="256"/>
      <c r="U477" s="15"/>
      <c r="V477" s="15"/>
      <c r="W477" s="15"/>
      <c r="X477" s="15"/>
      <c r="Y477" s="15"/>
      <c r="Z477" s="15"/>
      <c r="AA477" s="15"/>
      <c r="AB477" s="15"/>
      <c r="AC477" s="15"/>
      <c r="AD477" s="15"/>
      <c r="AE477" s="15"/>
      <c r="AT477" s="257" t="s">
        <v>143</v>
      </c>
      <c r="AU477" s="257" t="s">
        <v>83</v>
      </c>
      <c r="AV477" s="15" t="s">
        <v>139</v>
      </c>
      <c r="AW477" s="15" t="s">
        <v>33</v>
      </c>
      <c r="AX477" s="15" t="s">
        <v>80</v>
      </c>
      <c r="AY477" s="257" t="s">
        <v>132</v>
      </c>
    </row>
    <row r="478" s="2" customFormat="1" ht="24.15" customHeight="1">
      <c r="A478" s="41"/>
      <c r="B478" s="42"/>
      <c r="C478" s="207" t="s">
        <v>1197</v>
      </c>
      <c r="D478" s="207" t="s">
        <v>134</v>
      </c>
      <c r="E478" s="208" t="s">
        <v>370</v>
      </c>
      <c r="F478" s="209" t="s">
        <v>371</v>
      </c>
      <c r="G478" s="210" t="s">
        <v>243</v>
      </c>
      <c r="H478" s="211">
        <v>5</v>
      </c>
      <c r="I478" s="212"/>
      <c r="J478" s="213">
        <f>ROUND(I478*H478,2)</f>
        <v>0</v>
      </c>
      <c r="K478" s="209" t="s">
        <v>138</v>
      </c>
      <c r="L478" s="47"/>
      <c r="M478" s="214" t="s">
        <v>19</v>
      </c>
      <c r="N478" s="215" t="s">
        <v>43</v>
      </c>
      <c r="O478" s="87"/>
      <c r="P478" s="216">
        <f>O478*H478</f>
        <v>0</v>
      </c>
      <c r="Q478" s="216">
        <v>0</v>
      </c>
      <c r="R478" s="216">
        <f>Q478*H478</f>
        <v>0</v>
      </c>
      <c r="S478" s="216">
        <v>0.0040000000000000001</v>
      </c>
      <c r="T478" s="217">
        <f>S478*H478</f>
        <v>0.02</v>
      </c>
      <c r="U478" s="41"/>
      <c r="V478" s="41"/>
      <c r="W478" s="41"/>
      <c r="X478" s="41"/>
      <c r="Y478" s="41"/>
      <c r="Z478" s="41"/>
      <c r="AA478" s="41"/>
      <c r="AB478" s="41"/>
      <c r="AC478" s="41"/>
      <c r="AD478" s="41"/>
      <c r="AE478" s="41"/>
      <c r="AR478" s="218" t="s">
        <v>139</v>
      </c>
      <c r="AT478" s="218" t="s">
        <v>134</v>
      </c>
      <c r="AU478" s="218" t="s">
        <v>83</v>
      </c>
      <c r="AY478" s="20" t="s">
        <v>132</v>
      </c>
      <c r="BE478" s="219">
        <f>IF(N478="základní",J478,0)</f>
        <v>0</v>
      </c>
      <c r="BF478" s="219">
        <f>IF(N478="snížená",J478,0)</f>
        <v>0</v>
      </c>
      <c r="BG478" s="219">
        <f>IF(N478="zákl. přenesená",J478,0)</f>
        <v>0</v>
      </c>
      <c r="BH478" s="219">
        <f>IF(N478="sníž. přenesená",J478,0)</f>
        <v>0</v>
      </c>
      <c r="BI478" s="219">
        <f>IF(N478="nulová",J478,0)</f>
        <v>0</v>
      </c>
      <c r="BJ478" s="20" t="s">
        <v>80</v>
      </c>
      <c r="BK478" s="219">
        <f>ROUND(I478*H478,2)</f>
        <v>0</v>
      </c>
      <c r="BL478" s="20" t="s">
        <v>139</v>
      </c>
      <c r="BM478" s="218" t="s">
        <v>1198</v>
      </c>
    </row>
    <row r="479" s="2" customFormat="1">
      <c r="A479" s="41"/>
      <c r="B479" s="42"/>
      <c r="C479" s="43"/>
      <c r="D479" s="220" t="s">
        <v>141</v>
      </c>
      <c r="E479" s="43"/>
      <c r="F479" s="221" t="s">
        <v>373</v>
      </c>
      <c r="G479" s="43"/>
      <c r="H479" s="43"/>
      <c r="I479" s="222"/>
      <c r="J479" s="43"/>
      <c r="K479" s="43"/>
      <c r="L479" s="47"/>
      <c r="M479" s="223"/>
      <c r="N479" s="224"/>
      <c r="O479" s="87"/>
      <c r="P479" s="87"/>
      <c r="Q479" s="87"/>
      <c r="R479" s="87"/>
      <c r="S479" s="87"/>
      <c r="T479" s="88"/>
      <c r="U479" s="41"/>
      <c r="V479" s="41"/>
      <c r="W479" s="41"/>
      <c r="X479" s="41"/>
      <c r="Y479" s="41"/>
      <c r="Z479" s="41"/>
      <c r="AA479" s="41"/>
      <c r="AB479" s="41"/>
      <c r="AC479" s="41"/>
      <c r="AD479" s="41"/>
      <c r="AE479" s="41"/>
      <c r="AT479" s="20" t="s">
        <v>141</v>
      </c>
      <c r="AU479" s="20" t="s">
        <v>83</v>
      </c>
    </row>
    <row r="480" s="13" customFormat="1">
      <c r="A480" s="13"/>
      <c r="B480" s="225"/>
      <c r="C480" s="226"/>
      <c r="D480" s="227" t="s">
        <v>143</v>
      </c>
      <c r="E480" s="228" t="s">
        <v>19</v>
      </c>
      <c r="F480" s="229" t="s">
        <v>649</v>
      </c>
      <c r="G480" s="226"/>
      <c r="H480" s="228" t="s">
        <v>19</v>
      </c>
      <c r="I480" s="230"/>
      <c r="J480" s="226"/>
      <c r="K480" s="226"/>
      <c r="L480" s="231"/>
      <c r="M480" s="232"/>
      <c r="N480" s="233"/>
      <c r="O480" s="233"/>
      <c r="P480" s="233"/>
      <c r="Q480" s="233"/>
      <c r="R480" s="233"/>
      <c r="S480" s="233"/>
      <c r="T480" s="234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35" t="s">
        <v>143</v>
      </c>
      <c r="AU480" s="235" t="s">
        <v>83</v>
      </c>
      <c r="AV480" s="13" t="s">
        <v>80</v>
      </c>
      <c r="AW480" s="13" t="s">
        <v>33</v>
      </c>
      <c r="AX480" s="13" t="s">
        <v>72</v>
      </c>
      <c r="AY480" s="235" t="s">
        <v>132</v>
      </c>
    </row>
    <row r="481" s="14" customFormat="1">
      <c r="A481" s="14"/>
      <c r="B481" s="236"/>
      <c r="C481" s="237"/>
      <c r="D481" s="227" t="s">
        <v>143</v>
      </c>
      <c r="E481" s="238" t="s">
        <v>19</v>
      </c>
      <c r="F481" s="239" t="s">
        <v>652</v>
      </c>
      <c r="G481" s="237"/>
      <c r="H481" s="240">
        <v>1</v>
      </c>
      <c r="I481" s="241"/>
      <c r="J481" s="237"/>
      <c r="K481" s="237"/>
      <c r="L481" s="242"/>
      <c r="M481" s="243"/>
      <c r="N481" s="244"/>
      <c r="O481" s="244"/>
      <c r="P481" s="244"/>
      <c r="Q481" s="244"/>
      <c r="R481" s="244"/>
      <c r="S481" s="244"/>
      <c r="T481" s="245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46" t="s">
        <v>143</v>
      </c>
      <c r="AU481" s="246" t="s">
        <v>83</v>
      </c>
      <c r="AV481" s="14" t="s">
        <v>83</v>
      </c>
      <c r="AW481" s="14" t="s">
        <v>33</v>
      </c>
      <c r="AX481" s="14" t="s">
        <v>72</v>
      </c>
      <c r="AY481" s="246" t="s">
        <v>132</v>
      </c>
    </row>
    <row r="482" s="14" customFormat="1">
      <c r="A482" s="14"/>
      <c r="B482" s="236"/>
      <c r="C482" s="237"/>
      <c r="D482" s="227" t="s">
        <v>143</v>
      </c>
      <c r="E482" s="238" t="s">
        <v>19</v>
      </c>
      <c r="F482" s="239" t="s">
        <v>1199</v>
      </c>
      <c r="G482" s="237"/>
      <c r="H482" s="240">
        <v>2</v>
      </c>
      <c r="I482" s="241"/>
      <c r="J482" s="237"/>
      <c r="K482" s="237"/>
      <c r="L482" s="242"/>
      <c r="M482" s="243"/>
      <c r="N482" s="244"/>
      <c r="O482" s="244"/>
      <c r="P482" s="244"/>
      <c r="Q482" s="244"/>
      <c r="R482" s="244"/>
      <c r="S482" s="244"/>
      <c r="T482" s="245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46" t="s">
        <v>143</v>
      </c>
      <c r="AU482" s="246" t="s">
        <v>83</v>
      </c>
      <c r="AV482" s="14" t="s">
        <v>83</v>
      </c>
      <c r="AW482" s="14" t="s">
        <v>33</v>
      </c>
      <c r="AX482" s="14" t="s">
        <v>72</v>
      </c>
      <c r="AY482" s="246" t="s">
        <v>132</v>
      </c>
    </row>
    <row r="483" s="14" customFormat="1">
      <c r="A483" s="14"/>
      <c r="B483" s="236"/>
      <c r="C483" s="237"/>
      <c r="D483" s="227" t="s">
        <v>143</v>
      </c>
      <c r="E483" s="238" t="s">
        <v>19</v>
      </c>
      <c r="F483" s="239" t="s">
        <v>653</v>
      </c>
      <c r="G483" s="237"/>
      <c r="H483" s="240">
        <v>1</v>
      </c>
      <c r="I483" s="241"/>
      <c r="J483" s="237"/>
      <c r="K483" s="237"/>
      <c r="L483" s="242"/>
      <c r="M483" s="243"/>
      <c r="N483" s="244"/>
      <c r="O483" s="244"/>
      <c r="P483" s="244"/>
      <c r="Q483" s="244"/>
      <c r="R483" s="244"/>
      <c r="S483" s="244"/>
      <c r="T483" s="245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46" t="s">
        <v>143</v>
      </c>
      <c r="AU483" s="246" t="s">
        <v>83</v>
      </c>
      <c r="AV483" s="14" t="s">
        <v>83</v>
      </c>
      <c r="AW483" s="14" t="s">
        <v>33</v>
      </c>
      <c r="AX483" s="14" t="s">
        <v>72</v>
      </c>
      <c r="AY483" s="246" t="s">
        <v>132</v>
      </c>
    </row>
    <row r="484" s="14" customFormat="1">
      <c r="A484" s="14"/>
      <c r="B484" s="236"/>
      <c r="C484" s="237"/>
      <c r="D484" s="227" t="s">
        <v>143</v>
      </c>
      <c r="E484" s="238" t="s">
        <v>19</v>
      </c>
      <c r="F484" s="239" t="s">
        <v>1118</v>
      </c>
      <c r="G484" s="237"/>
      <c r="H484" s="240">
        <v>1</v>
      </c>
      <c r="I484" s="241"/>
      <c r="J484" s="237"/>
      <c r="K484" s="237"/>
      <c r="L484" s="242"/>
      <c r="M484" s="243"/>
      <c r="N484" s="244"/>
      <c r="O484" s="244"/>
      <c r="P484" s="244"/>
      <c r="Q484" s="244"/>
      <c r="R484" s="244"/>
      <c r="S484" s="244"/>
      <c r="T484" s="245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46" t="s">
        <v>143</v>
      </c>
      <c r="AU484" s="246" t="s">
        <v>83</v>
      </c>
      <c r="AV484" s="14" t="s">
        <v>83</v>
      </c>
      <c r="AW484" s="14" t="s">
        <v>33</v>
      </c>
      <c r="AX484" s="14" t="s">
        <v>72</v>
      </c>
      <c r="AY484" s="246" t="s">
        <v>132</v>
      </c>
    </row>
    <row r="485" s="15" customFormat="1">
      <c r="A485" s="15"/>
      <c r="B485" s="247"/>
      <c r="C485" s="248"/>
      <c r="D485" s="227" t="s">
        <v>143</v>
      </c>
      <c r="E485" s="249" t="s">
        <v>19</v>
      </c>
      <c r="F485" s="250" t="s">
        <v>148</v>
      </c>
      <c r="G485" s="248"/>
      <c r="H485" s="251">
        <v>5</v>
      </c>
      <c r="I485" s="252"/>
      <c r="J485" s="248"/>
      <c r="K485" s="248"/>
      <c r="L485" s="253"/>
      <c r="M485" s="254"/>
      <c r="N485" s="255"/>
      <c r="O485" s="255"/>
      <c r="P485" s="255"/>
      <c r="Q485" s="255"/>
      <c r="R485" s="255"/>
      <c r="S485" s="255"/>
      <c r="T485" s="256"/>
      <c r="U485" s="15"/>
      <c r="V485" s="15"/>
      <c r="W485" s="15"/>
      <c r="X485" s="15"/>
      <c r="Y485" s="15"/>
      <c r="Z485" s="15"/>
      <c r="AA485" s="15"/>
      <c r="AB485" s="15"/>
      <c r="AC485" s="15"/>
      <c r="AD485" s="15"/>
      <c r="AE485" s="15"/>
      <c r="AT485" s="257" t="s">
        <v>143</v>
      </c>
      <c r="AU485" s="257" t="s">
        <v>83</v>
      </c>
      <c r="AV485" s="15" t="s">
        <v>139</v>
      </c>
      <c r="AW485" s="15" t="s">
        <v>33</v>
      </c>
      <c r="AX485" s="15" t="s">
        <v>80</v>
      </c>
      <c r="AY485" s="257" t="s">
        <v>132</v>
      </c>
    </row>
    <row r="486" s="2" customFormat="1" ht="33" customHeight="1">
      <c r="A486" s="41"/>
      <c r="B486" s="42"/>
      <c r="C486" s="207" t="s">
        <v>1200</v>
      </c>
      <c r="D486" s="207" t="s">
        <v>134</v>
      </c>
      <c r="E486" s="208" t="s">
        <v>873</v>
      </c>
      <c r="F486" s="209" t="s">
        <v>874</v>
      </c>
      <c r="G486" s="210" t="s">
        <v>137</v>
      </c>
      <c r="H486" s="211">
        <v>25</v>
      </c>
      <c r="I486" s="212"/>
      <c r="J486" s="213">
        <f>ROUND(I486*H486,2)</f>
        <v>0</v>
      </c>
      <c r="K486" s="209" t="s">
        <v>138</v>
      </c>
      <c r="L486" s="47"/>
      <c r="M486" s="214" t="s">
        <v>19</v>
      </c>
      <c r="N486" s="215" t="s">
        <v>43</v>
      </c>
      <c r="O486" s="87"/>
      <c r="P486" s="216">
        <f>O486*H486</f>
        <v>0</v>
      </c>
      <c r="Q486" s="216">
        <v>0</v>
      </c>
      <c r="R486" s="216">
        <f>Q486*H486</f>
        <v>0</v>
      </c>
      <c r="S486" s="216">
        <v>0</v>
      </c>
      <c r="T486" s="217">
        <f>S486*H486</f>
        <v>0</v>
      </c>
      <c r="U486" s="41"/>
      <c r="V486" s="41"/>
      <c r="W486" s="41"/>
      <c r="X486" s="41"/>
      <c r="Y486" s="41"/>
      <c r="Z486" s="41"/>
      <c r="AA486" s="41"/>
      <c r="AB486" s="41"/>
      <c r="AC486" s="41"/>
      <c r="AD486" s="41"/>
      <c r="AE486" s="41"/>
      <c r="AR486" s="218" t="s">
        <v>139</v>
      </c>
      <c r="AT486" s="218" t="s">
        <v>134</v>
      </c>
      <c r="AU486" s="218" t="s">
        <v>83</v>
      </c>
      <c r="AY486" s="20" t="s">
        <v>132</v>
      </c>
      <c r="BE486" s="219">
        <f>IF(N486="základní",J486,0)</f>
        <v>0</v>
      </c>
      <c r="BF486" s="219">
        <f>IF(N486="snížená",J486,0)</f>
        <v>0</v>
      </c>
      <c r="BG486" s="219">
        <f>IF(N486="zákl. přenesená",J486,0)</f>
        <v>0</v>
      </c>
      <c r="BH486" s="219">
        <f>IF(N486="sníž. přenesená",J486,0)</f>
        <v>0</v>
      </c>
      <c r="BI486" s="219">
        <f>IF(N486="nulová",J486,0)</f>
        <v>0</v>
      </c>
      <c r="BJ486" s="20" t="s">
        <v>80</v>
      </c>
      <c r="BK486" s="219">
        <f>ROUND(I486*H486,2)</f>
        <v>0</v>
      </c>
      <c r="BL486" s="20" t="s">
        <v>139</v>
      </c>
      <c r="BM486" s="218" t="s">
        <v>875</v>
      </c>
    </row>
    <row r="487" s="2" customFormat="1">
      <c r="A487" s="41"/>
      <c r="B487" s="42"/>
      <c r="C487" s="43"/>
      <c r="D487" s="220" t="s">
        <v>141</v>
      </c>
      <c r="E487" s="43"/>
      <c r="F487" s="221" t="s">
        <v>876</v>
      </c>
      <c r="G487" s="43"/>
      <c r="H487" s="43"/>
      <c r="I487" s="222"/>
      <c r="J487" s="43"/>
      <c r="K487" s="43"/>
      <c r="L487" s="47"/>
      <c r="M487" s="223"/>
      <c r="N487" s="224"/>
      <c r="O487" s="87"/>
      <c r="P487" s="87"/>
      <c r="Q487" s="87"/>
      <c r="R487" s="87"/>
      <c r="S487" s="87"/>
      <c r="T487" s="88"/>
      <c r="U487" s="41"/>
      <c r="V487" s="41"/>
      <c r="W487" s="41"/>
      <c r="X487" s="41"/>
      <c r="Y487" s="41"/>
      <c r="Z487" s="41"/>
      <c r="AA487" s="41"/>
      <c r="AB487" s="41"/>
      <c r="AC487" s="41"/>
      <c r="AD487" s="41"/>
      <c r="AE487" s="41"/>
      <c r="AT487" s="20" t="s">
        <v>141</v>
      </c>
      <c r="AU487" s="20" t="s">
        <v>83</v>
      </c>
    </row>
    <row r="488" s="14" customFormat="1">
      <c r="A488" s="14"/>
      <c r="B488" s="236"/>
      <c r="C488" s="237"/>
      <c r="D488" s="227" t="s">
        <v>143</v>
      </c>
      <c r="E488" s="238" t="s">
        <v>19</v>
      </c>
      <c r="F488" s="239" t="s">
        <v>1201</v>
      </c>
      <c r="G488" s="237"/>
      <c r="H488" s="240">
        <v>25</v>
      </c>
      <c r="I488" s="241"/>
      <c r="J488" s="237"/>
      <c r="K488" s="237"/>
      <c r="L488" s="242"/>
      <c r="M488" s="243"/>
      <c r="N488" s="244"/>
      <c r="O488" s="244"/>
      <c r="P488" s="244"/>
      <c r="Q488" s="244"/>
      <c r="R488" s="244"/>
      <c r="S488" s="244"/>
      <c r="T488" s="245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46" t="s">
        <v>143</v>
      </c>
      <c r="AU488" s="246" t="s">
        <v>83</v>
      </c>
      <c r="AV488" s="14" t="s">
        <v>83</v>
      </c>
      <c r="AW488" s="14" t="s">
        <v>33</v>
      </c>
      <c r="AX488" s="14" t="s">
        <v>80</v>
      </c>
      <c r="AY488" s="246" t="s">
        <v>132</v>
      </c>
    </row>
    <row r="489" s="2" customFormat="1" ht="37.8" customHeight="1">
      <c r="A489" s="41"/>
      <c r="B489" s="42"/>
      <c r="C489" s="207" t="s">
        <v>1202</v>
      </c>
      <c r="D489" s="207" t="s">
        <v>134</v>
      </c>
      <c r="E489" s="208" t="s">
        <v>1203</v>
      </c>
      <c r="F489" s="209" t="s">
        <v>1204</v>
      </c>
      <c r="G489" s="210" t="s">
        <v>137</v>
      </c>
      <c r="H489" s="211">
        <v>3.9100000000000001</v>
      </c>
      <c r="I489" s="212"/>
      <c r="J489" s="213">
        <f>ROUND(I489*H489,2)</f>
        <v>0</v>
      </c>
      <c r="K489" s="209" t="s">
        <v>138</v>
      </c>
      <c r="L489" s="47"/>
      <c r="M489" s="214" t="s">
        <v>19</v>
      </c>
      <c r="N489" s="215" t="s">
        <v>43</v>
      </c>
      <c r="O489" s="87"/>
      <c r="P489" s="216">
        <f>O489*H489</f>
        <v>0</v>
      </c>
      <c r="Q489" s="216">
        <v>0</v>
      </c>
      <c r="R489" s="216">
        <f>Q489*H489</f>
        <v>0</v>
      </c>
      <c r="S489" s="216">
        <v>0</v>
      </c>
      <c r="T489" s="217">
        <f>S489*H489</f>
        <v>0</v>
      </c>
      <c r="U489" s="41"/>
      <c r="V489" s="41"/>
      <c r="W489" s="41"/>
      <c r="X489" s="41"/>
      <c r="Y489" s="41"/>
      <c r="Z489" s="41"/>
      <c r="AA489" s="41"/>
      <c r="AB489" s="41"/>
      <c r="AC489" s="41"/>
      <c r="AD489" s="41"/>
      <c r="AE489" s="41"/>
      <c r="AR489" s="218" t="s">
        <v>139</v>
      </c>
      <c r="AT489" s="218" t="s">
        <v>134</v>
      </c>
      <c r="AU489" s="218" t="s">
        <v>83</v>
      </c>
      <c r="AY489" s="20" t="s">
        <v>132</v>
      </c>
      <c r="BE489" s="219">
        <f>IF(N489="základní",J489,0)</f>
        <v>0</v>
      </c>
      <c r="BF489" s="219">
        <f>IF(N489="snížená",J489,0)</f>
        <v>0</v>
      </c>
      <c r="BG489" s="219">
        <f>IF(N489="zákl. přenesená",J489,0)</f>
        <v>0</v>
      </c>
      <c r="BH489" s="219">
        <f>IF(N489="sníž. přenesená",J489,0)</f>
        <v>0</v>
      </c>
      <c r="BI489" s="219">
        <f>IF(N489="nulová",J489,0)</f>
        <v>0</v>
      </c>
      <c r="BJ489" s="20" t="s">
        <v>80</v>
      </c>
      <c r="BK489" s="219">
        <f>ROUND(I489*H489,2)</f>
        <v>0</v>
      </c>
      <c r="BL489" s="20" t="s">
        <v>139</v>
      </c>
      <c r="BM489" s="218" t="s">
        <v>1205</v>
      </c>
    </row>
    <row r="490" s="2" customFormat="1">
      <c r="A490" s="41"/>
      <c r="B490" s="42"/>
      <c r="C490" s="43"/>
      <c r="D490" s="220" t="s">
        <v>141</v>
      </c>
      <c r="E490" s="43"/>
      <c r="F490" s="221" t="s">
        <v>1206</v>
      </c>
      <c r="G490" s="43"/>
      <c r="H490" s="43"/>
      <c r="I490" s="222"/>
      <c r="J490" s="43"/>
      <c r="K490" s="43"/>
      <c r="L490" s="47"/>
      <c r="M490" s="223"/>
      <c r="N490" s="224"/>
      <c r="O490" s="87"/>
      <c r="P490" s="87"/>
      <c r="Q490" s="87"/>
      <c r="R490" s="87"/>
      <c r="S490" s="87"/>
      <c r="T490" s="88"/>
      <c r="U490" s="41"/>
      <c r="V490" s="41"/>
      <c r="W490" s="41"/>
      <c r="X490" s="41"/>
      <c r="Y490" s="41"/>
      <c r="Z490" s="41"/>
      <c r="AA490" s="41"/>
      <c r="AB490" s="41"/>
      <c r="AC490" s="41"/>
      <c r="AD490" s="41"/>
      <c r="AE490" s="41"/>
      <c r="AT490" s="20" t="s">
        <v>141</v>
      </c>
      <c r="AU490" s="20" t="s">
        <v>83</v>
      </c>
    </row>
    <row r="491" s="14" customFormat="1">
      <c r="A491" s="14"/>
      <c r="B491" s="236"/>
      <c r="C491" s="237"/>
      <c r="D491" s="227" t="s">
        <v>143</v>
      </c>
      <c r="E491" s="238" t="s">
        <v>19</v>
      </c>
      <c r="F491" s="239" t="s">
        <v>925</v>
      </c>
      <c r="G491" s="237"/>
      <c r="H491" s="240">
        <v>23</v>
      </c>
      <c r="I491" s="241"/>
      <c r="J491" s="237"/>
      <c r="K491" s="237"/>
      <c r="L491" s="242"/>
      <c r="M491" s="243"/>
      <c r="N491" s="244"/>
      <c r="O491" s="244"/>
      <c r="P491" s="244"/>
      <c r="Q491" s="244"/>
      <c r="R491" s="244"/>
      <c r="S491" s="244"/>
      <c r="T491" s="245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46" t="s">
        <v>143</v>
      </c>
      <c r="AU491" s="246" t="s">
        <v>83</v>
      </c>
      <c r="AV491" s="14" t="s">
        <v>83</v>
      </c>
      <c r="AW491" s="14" t="s">
        <v>33</v>
      </c>
      <c r="AX491" s="14" t="s">
        <v>80</v>
      </c>
      <c r="AY491" s="246" t="s">
        <v>132</v>
      </c>
    </row>
    <row r="492" s="14" customFormat="1">
      <c r="A492" s="14"/>
      <c r="B492" s="236"/>
      <c r="C492" s="237"/>
      <c r="D492" s="227" t="s">
        <v>143</v>
      </c>
      <c r="E492" s="237"/>
      <c r="F492" s="239" t="s">
        <v>1207</v>
      </c>
      <c r="G492" s="237"/>
      <c r="H492" s="240">
        <v>3.9100000000000001</v>
      </c>
      <c r="I492" s="241"/>
      <c r="J492" s="237"/>
      <c r="K492" s="237"/>
      <c r="L492" s="242"/>
      <c r="M492" s="243"/>
      <c r="N492" s="244"/>
      <c r="O492" s="244"/>
      <c r="P492" s="244"/>
      <c r="Q492" s="244"/>
      <c r="R492" s="244"/>
      <c r="S492" s="244"/>
      <c r="T492" s="245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46" t="s">
        <v>143</v>
      </c>
      <c r="AU492" s="246" t="s">
        <v>83</v>
      </c>
      <c r="AV492" s="14" t="s">
        <v>83</v>
      </c>
      <c r="AW492" s="14" t="s">
        <v>4</v>
      </c>
      <c r="AX492" s="14" t="s">
        <v>80</v>
      </c>
      <c r="AY492" s="246" t="s">
        <v>132</v>
      </c>
    </row>
    <row r="493" s="2" customFormat="1" ht="37.8" customHeight="1">
      <c r="A493" s="41"/>
      <c r="B493" s="42"/>
      <c r="C493" s="207" t="s">
        <v>1208</v>
      </c>
      <c r="D493" s="207" t="s">
        <v>134</v>
      </c>
      <c r="E493" s="208" t="s">
        <v>1209</v>
      </c>
      <c r="F493" s="209" t="s">
        <v>1210</v>
      </c>
      <c r="G493" s="210" t="s">
        <v>137</v>
      </c>
      <c r="H493" s="211">
        <v>21</v>
      </c>
      <c r="I493" s="212"/>
      <c r="J493" s="213">
        <f>ROUND(I493*H493,2)</f>
        <v>0</v>
      </c>
      <c r="K493" s="209" t="s">
        <v>138</v>
      </c>
      <c r="L493" s="47"/>
      <c r="M493" s="214" t="s">
        <v>19</v>
      </c>
      <c r="N493" s="215" t="s">
        <v>43</v>
      </c>
      <c r="O493" s="87"/>
      <c r="P493" s="216">
        <f>O493*H493</f>
        <v>0</v>
      </c>
      <c r="Q493" s="216">
        <v>0</v>
      </c>
      <c r="R493" s="216">
        <f>Q493*H493</f>
        <v>0</v>
      </c>
      <c r="S493" s="216">
        <v>0</v>
      </c>
      <c r="T493" s="217">
        <f>S493*H493</f>
        <v>0</v>
      </c>
      <c r="U493" s="41"/>
      <c r="V493" s="41"/>
      <c r="W493" s="41"/>
      <c r="X493" s="41"/>
      <c r="Y493" s="41"/>
      <c r="Z493" s="41"/>
      <c r="AA493" s="41"/>
      <c r="AB493" s="41"/>
      <c r="AC493" s="41"/>
      <c r="AD493" s="41"/>
      <c r="AE493" s="41"/>
      <c r="AR493" s="218" t="s">
        <v>139</v>
      </c>
      <c r="AT493" s="218" t="s">
        <v>134</v>
      </c>
      <c r="AU493" s="218" t="s">
        <v>83</v>
      </c>
      <c r="AY493" s="20" t="s">
        <v>132</v>
      </c>
      <c r="BE493" s="219">
        <f>IF(N493="základní",J493,0)</f>
        <v>0</v>
      </c>
      <c r="BF493" s="219">
        <f>IF(N493="snížená",J493,0)</f>
        <v>0</v>
      </c>
      <c r="BG493" s="219">
        <f>IF(N493="zákl. přenesená",J493,0)</f>
        <v>0</v>
      </c>
      <c r="BH493" s="219">
        <f>IF(N493="sníž. přenesená",J493,0)</f>
        <v>0</v>
      </c>
      <c r="BI493" s="219">
        <f>IF(N493="nulová",J493,0)</f>
        <v>0</v>
      </c>
      <c r="BJ493" s="20" t="s">
        <v>80</v>
      </c>
      <c r="BK493" s="219">
        <f>ROUND(I493*H493,2)</f>
        <v>0</v>
      </c>
      <c r="BL493" s="20" t="s">
        <v>139</v>
      </c>
      <c r="BM493" s="218" t="s">
        <v>1211</v>
      </c>
    </row>
    <row r="494" s="2" customFormat="1">
      <c r="A494" s="41"/>
      <c r="B494" s="42"/>
      <c r="C494" s="43"/>
      <c r="D494" s="220" t="s">
        <v>141</v>
      </c>
      <c r="E494" s="43"/>
      <c r="F494" s="221" t="s">
        <v>1212</v>
      </c>
      <c r="G494" s="43"/>
      <c r="H494" s="43"/>
      <c r="I494" s="222"/>
      <c r="J494" s="43"/>
      <c r="K494" s="43"/>
      <c r="L494" s="47"/>
      <c r="M494" s="223"/>
      <c r="N494" s="224"/>
      <c r="O494" s="87"/>
      <c r="P494" s="87"/>
      <c r="Q494" s="87"/>
      <c r="R494" s="87"/>
      <c r="S494" s="87"/>
      <c r="T494" s="88"/>
      <c r="U494" s="41"/>
      <c r="V494" s="41"/>
      <c r="W494" s="41"/>
      <c r="X494" s="41"/>
      <c r="Y494" s="41"/>
      <c r="Z494" s="41"/>
      <c r="AA494" s="41"/>
      <c r="AB494" s="41"/>
      <c r="AC494" s="41"/>
      <c r="AD494" s="41"/>
      <c r="AE494" s="41"/>
      <c r="AT494" s="20" t="s">
        <v>141</v>
      </c>
      <c r="AU494" s="20" t="s">
        <v>83</v>
      </c>
    </row>
    <row r="495" s="14" customFormat="1">
      <c r="A495" s="14"/>
      <c r="B495" s="236"/>
      <c r="C495" s="237"/>
      <c r="D495" s="227" t="s">
        <v>143</v>
      </c>
      <c r="E495" s="238" t="s">
        <v>19</v>
      </c>
      <c r="F495" s="239" t="s">
        <v>904</v>
      </c>
      <c r="G495" s="237"/>
      <c r="H495" s="240">
        <v>21</v>
      </c>
      <c r="I495" s="241"/>
      <c r="J495" s="237"/>
      <c r="K495" s="237"/>
      <c r="L495" s="242"/>
      <c r="M495" s="243"/>
      <c r="N495" s="244"/>
      <c r="O495" s="244"/>
      <c r="P495" s="244"/>
      <c r="Q495" s="244"/>
      <c r="R495" s="244"/>
      <c r="S495" s="244"/>
      <c r="T495" s="245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46" t="s">
        <v>143</v>
      </c>
      <c r="AU495" s="246" t="s">
        <v>83</v>
      </c>
      <c r="AV495" s="14" t="s">
        <v>83</v>
      </c>
      <c r="AW495" s="14" t="s">
        <v>33</v>
      </c>
      <c r="AX495" s="14" t="s">
        <v>80</v>
      </c>
      <c r="AY495" s="246" t="s">
        <v>132</v>
      </c>
    </row>
    <row r="496" s="12" customFormat="1" ht="22.8" customHeight="1">
      <c r="A496" s="12"/>
      <c r="B496" s="191"/>
      <c r="C496" s="192"/>
      <c r="D496" s="193" t="s">
        <v>71</v>
      </c>
      <c r="E496" s="205" t="s">
        <v>376</v>
      </c>
      <c r="F496" s="205" t="s">
        <v>377</v>
      </c>
      <c r="G496" s="192"/>
      <c r="H496" s="192"/>
      <c r="I496" s="195"/>
      <c r="J496" s="206">
        <f>BK496</f>
        <v>0</v>
      </c>
      <c r="K496" s="192"/>
      <c r="L496" s="197"/>
      <c r="M496" s="198"/>
      <c r="N496" s="199"/>
      <c r="O496" s="199"/>
      <c r="P496" s="200">
        <f>SUM(P497:P548)</f>
        <v>0</v>
      </c>
      <c r="Q496" s="199"/>
      <c r="R496" s="200">
        <f>SUM(R497:R548)</f>
        <v>0</v>
      </c>
      <c r="S496" s="199"/>
      <c r="T496" s="201">
        <f>SUM(T497:T548)</f>
        <v>0</v>
      </c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R496" s="202" t="s">
        <v>80</v>
      </c>
      <c r="AT496" s="203" t="s">
        <v>71</v>
      </c>
      <c r="AU496" s="203" t="s">
        <v>80</v>
      </c>
      <c r="AY496" s="202" t="s">
        <v>132</v>
      </c>
      <c r="BK496" s="204">
        <f>SUM(BK497:BK548)</f>
        <v>0</v>
      </c>
    </row>
    <row r="497" s="2" customFormat="1" ht="24.15" customHeight="1">
      <c r="A497" s="41"/>
      <c r="B497" s="42"/>
      <c r="C497" s="207" t="s">
        <v>1213</v>
      </c>
      <c r="D497" s="207" t="s">
        <v>134</v>
      </c>
      <c r="E497" s="208" t="s">
        <v>379</v>
      </c>
      <c r="F497" s="209" t="s">
        <v>380</v>
      </c>
      <c r="G497" s="210" t="s">
        <v>381</v>
      </c>
      <c r="H497" s="211">
        <v>241.09999999999999</v>
      </c>
      <c r="I497" s="212"/>
      <c r="J497" s="213">
        <f>ROUND(I497*H497,2)</f>
        <v>0</v>
      </c>
      <c r="K497" s="209" t="s">
        <v>138</v>
      </c>
      <c r="L497" s="47"/>
      <c r="M497" s="214" t="s">
        <v>19</v>
      </c>
      <c r="N497" s="215" t="s">
        <v>43</v>
      </c>
      <c r="O497" s="87"/>
      <c r="P497" s="216">
        <f>O497*H497</f>
        <v>0</v>
      </c>
      <c r="Q497" s="216">
        <v>0</v>
      </c>
      <c r="R497" s="216">
        <f>Q497*H497</f>
        <v>0</v>
      </c>
      <c r="S497" s="216">
        <v>0</v>
      </c>
      <c r="T497" s="217">
        <f>S497*H497</f>
        <v>0</v>
      </c>
      <c r="U497" s="41"/>
      <c r="V497" s="41"/>
      <c r="W497" s="41"/>
      <c r="X497" s="41"/>
      <c r="Y497" s="41"/>
      <c r="Z497" s="41"/>
      <c r="AA497" s="41"/>
      <c r="AB497" s="41"/>
      <c r="AC497" s="41"/>
      <c r="AD497" s="41"/>
      <c r="AE497" s="41"/>
      <c r="AR497" s="218" t="s">
        <v>139</v>
      </c>
      <c r="AT497" s="218" t="s">
        <v>134</v>
      </c>
      <c r="AU497" s="218" t="s">
        <v>83</v>
      </c>
      <c r="AY497" s="20" t="s">
        <v>132</v>
      </c>
      <c r="BE497" s="219">
        <f>IF(N497="základní",J497,0)</f>
        <v>0</v>
      </c>
      <c r="BF497" s="219">
        <f>IF(N497="snížená",J497,0)</f>
        <v>0</v>
      </c>
      <c r="BG497" s="219">
        <f>IF(N497="zákl. přenesená",J497,0)</f>
        <v>0</v>
      </c>
      <c r="BH497" s="219">
        <f>IF(N497="sníž. přenesená",J497,0)</f>
        <v>0</v>
      </c>
      <c r="BI497" s="219">
        <f>IF(N497="nulová",J497,0)</f>
        <v>0</v>
      </c>
      <c r="BJ497" s="20" t="s">
        <v>80</v>
      </c>
      <c r="BK497" s="219">
        <f>ROUND(I497*H497,2)</f>
        <v>0</v>
      </c>
      <c r="BL497" s="20" t="s">
        <v>139</v>
      </c>
      <c r="BM497" s="218" t="s">
        <v>382</v>
      </c>
    </row>
    <row r="498" s="2" customFormat="1">
      <c r="A498" s="41"/>
      <c r="B498" s="42"/>
      <c r="C498" s="43"/>
      <c r="D498" s="220" t="s">
        <v>141</v>
      </c>
      <c r="E498" s="43"/>
      <c r="F498" s="221" t="s">
        <v>383</v>
      </c>
      <c r="G498" s="43"/>
      <c r="H498" s="43"/>
      <c r="I498" s="222"/>
      <c r="J498" s="43"/>
      <c r="K498" s="43"/>
      <c r="L498" s="47"/>
      <c r="M498" s="223"/>
      <c r="N498" s="224"/>
      <c r="O498" s="87"/>
      <c r="P498" s="87"/>
      <c r="Q498" s="87"/>
      <c r="R498" s="87"/>
      <c r="S498" s="87"/>
      <c r="T498" s="88"/>
      <c r="U498" s="41"/>
      <c r="V498" s="41"/>
      <c r="W498" s="41"/>
      <c r="X498" s="41"/>
      <c r="Y498" s="41"/>
      <c r="Z498" s="41"/>
      <c r="AA498" s="41"/>
      <c r="AB498" s="41"/>
      <c r="AC498" s="41"/>
      <c r="AD498" s="41"/>
      <c r="AE498" s="41"/>
      <c r="AT498" s="20" t="s">
        <v>141</v>
      </c>
      <c r="AU498" s="20" t="s">
        <v>83</v>
      </c>
    </row>
    <row r="499" s="14" customFormat="1">
      <c r="A499" s="14"/>
      <c r="B499" s="236"/>
      <c r="C499" s="237"/>
      <c r="D499" s="227" t="s">
        <v>143</v>
      </c>
      <c r="E499" s="238" t="s">
        <v>19</v>
      </c>
      <c r="F499" s="239" t="s">
        <v>1214</v>
      </c>
      <c r="G499" s="237"/>
      <c r="H499" s="240">
        <v>229.40000000000001</v>
      </c>
      <c r="I499" s="241"/>
      <c r="J499" s="237"/>
      <c r="K499" s="237"/>
      <c r="L499" s="242"/>
      <c r="M499" s="243"/>
      <c r="N499" s="244"/>
      <c r="O499" s="244"/>
      <c r="P499" s="244"/>
      <c r="Q499" s="244"/>
      <c r="R499" s="244"/>
      <c r="S499" s="244"/>
      <c r="T499" s="245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46" t="s">
        <v>143</v>
      </c>
      <c r="AU499" s="246" t="s">
        <v>83</v>
      </c>
      <c r="AV499" s="14" t="s">
        <v>83</v>
      </c>
      <c r="AW499" s="14" t="s">
        <v>33</v>
      </c>
      <c r="AX499" s="14" t="s">
        <v>72</v>
      </c>
      <c r="AY499" s="246" t="s">
        <v>132</v>
      </c>
    </row>
    <row r="500" s="14" customFormat="1">
      <c r="A500" s="14"/>
      <c r="B500" s="236"/>
      <c r="C500" s="237"/>
      <c r="D500" s="227" t="s">
        <v>143</v>
      </c>
      <c r="E500" s="238" t="s">
        <v>19</v>
      </c>
      <c r="F500" s="239" t="s">
        <v>1215</v>
      </c>
      <c r="G500" s="237"/>
      <c r="H500" s="240">
        <v>11.699999999999999</v>
      </c>
      <c r="I500" s="241"/>
      <c r="J500" s="237"/>
      <c r="K500" s="237"/>
      <c r="L500" s="242"/>
      <c r="M500" s="243"/>
      <c r="N500" s="244"/>
      <c r="O500" s="244"/>
      <c r="P500" s="244"/>
      <c r="Q500" s="244"/>
      <c r="R500" s="244"/>
      <c r="S500" s="244"/>
      <c r="T500" s="245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46" t="s">
        <v>143</v>
      </c>
      <c r="AU500" s="246" t="s">
        <v>83</v>
      </c>
      <c r="AV500" s="14" t="s">
        <v>83</v>
      </c>
      <c r="AW500" s="14" t="s">
        <v>33</v>
      </c>
      <c r="AX500" s="14" t="s">
        <v>72</v>
      </c>
      <c r="AY500" s="246" t="s">
        <v>132</v>
      </c>
    </row>
    <row r="501" s="15" customFormat="1">
      <c r="A501" s="15"/>
      <c r="B501" s="247"/>
      <c r="C501" s="248"/>
      <c r="D501" s="227" t="s">
        <v>143</v>
      </c>
      <c r="E501" s="249" t="s">
        <v>19</v>
      </c>
      <c r="F501" s="250" t="s">
        <v>148</v>
      </c>
      <c r="G501" s="248"/>
      <c r="H501" s="251">
        <v>241.09999999999999</v>
      </c>
      <c r="I501" s="252"/>
      <c r="J501" s="248"/>
      <c r="K501" s="248"/>
      <c r="L501" s="253"/>
      <c r="M501" s="254"/>
      <c r="N501" s="255"/>
      <c r="O501" s="255"/>
      <c r="P501" s="255"/>
      <c r="Q501" s="255"/>
      <c r="R501" s="255"/>
      <c r="S501" s="255"/>
      <c r="T501" s="256"/>
      <c r="U501" s="15"/>
      <c r="V501" s="15"/>
      <c r="W501" s="15"/>
      <c r="X501" s="15"/>
      <c r="Y501" s="15"/>
      <c r="Z501" s="15"/>
      <c r="AA501" s="15"/>
      <c r="AB501" s="15"/>
      <c r="AC501" s="15"/>
      <c r="AD501" s="15"/>
      <c r="AE501" s="15"/>
      <c r="AT501" s="257" t="s">
        <v>143</v>
      </c>
      <c r="AU501" s="257" t="s">
        <v>83</v>
      </c>
      <c r="AV501" s="15" t="s">
        <v>139</v>
      </c>
      <c r="AW501" s="15" t="s">
        <v>33</v>
      </c>
      <c r="AX501" s="15" t="s">
        <v>80</v>
      </c>
      <c r="AY501" s="257" t="s">
        <v>132</v>
      </c>
    </row>
    <row r="502" s="2" customFormat="1" ht="24.15" customHeight="1">
      <c r="A502" s="41"/>
      <c r="B502" s="42"/>
      <c r="C502" s="207" t="s">
        <v>1216</v>
      </c>
      <c r="D502" s="207" t="s">
        <v>134</v>
      </c>
      <c r="E502" s="208" t="s">
        <v>388</v>
      </c>
      <c r="F502" s="209" t="s">
        <v>389</v>
      </c>
      <c r="G502" s="210" t="s">
        <v>381</v>
      </c>
      <c r="H502" s="211">
        <v>3616.5</v>
      </c>
      <c r="I502" s="212"/>
      <c r="J502" s="213">
        <f>ROUND(I502*H502,2)</f>
        <v>0</v>
      </c>
      <c r="K502" s="209" t="s">
        <v>138</v>
      </c>
      <c r="L502" s="47"/>
      <c r="M502" s="214" t="s">
        <v>19</v>
      </c>
      <c r="N502" s="215" t="s">
        <v>43</v>
      </c>
      <c r="O502" s="87"/>
      <c r="P502" s="216">
        <f>O502*H502</f>
        <v>0</v>
      </c>
      <c r="Q502" s="216">
        <v>0</v>
      </c>
      <c r="R502" s="216">
        <f>Q502*H502</f>
        <v>0</v>
      </c>
      <c r="S502" s="216">
        <v>0</v>
      </c>
      <c r="T502" s="217">
        <f>S502*H502</f>
        <v>0</v>
      </c>
      <c r="U502" s="41"/>
      <c r="V502" s="41"/>
      <c r="W502" s="41"/>
      <c r="X502" s="41"/>
      <c r="Y502" s="41"/>
      <c r="Z502" s="41"/>
      <c r="AA502" s="41"/>
      <c r="AB502" s="41"/>
      <c r="AC502" s="41"/>
      <c r="AD502" s="41"/>
      <c r="AE502" s="41"/>
      <c r="AR502" s="218" t="s">
        <v>139</v>
      </c>
      <c r="AT502" s="218" t="s">
        <v>134</v>
      </c>
      <c r="AU502" s="218" t="s">
        <v>83</v>
      </c>
      <c r="AY502" s="20" t="s">
        <v>132</v>
      </c>
      <c r="BE502" s="219">
        <f>IF(N502="základní",J502,0)</f>
        <v>0</v>
      </c>
      <c r="BF502" s="219">
        <f>IF(N502="snížená",J502,0)</f>
        <v>0</v>
      </c>
      <c r="BG502" s="219">
        <f>IF(N502="zákl. přenesená",J502,0)</f>
        <v>0</v>
      </c>
      <c r="BH502" s="219">
        <f>IF(N502="sníž. přenesená",J502,0)</f>
        <v>0</v>
      </c>
      <c r="BI502" s="219">
        <f>IF(N502="nulová",J502,0)</f>
        <v>0</v>
      </c>
      <c r="BJ502" s="20" t="s">
        <v>80</v>
      </c>
      <c r="BK502" s="219">
        <f>ROUND(I502*H502,2)</f>
        <v>0</v>
      </c>
      <c r="BL502" s="20" t="s">
        <v>139</v>
      </c>
      <c r="BM502" s="218" t="s">
        <v>390</v>
      </c>
    </row>
    <row r="503" s="2" customFormat="1">
      <c r="A503" s="41"/>
      <c r="B503" s="42"/>
      <c r="C503" s="43"/>
      <c r="D503" s="220" t="s">
        <v>141</v>
      </c>
      <c r="E503" s="43"/>
      <c r="F503" s="221" t="s">
        <v>391</v>
      </c>
      <c r="G503" s="43"/>
      <c r="H503" s="43"/>
      <c r="I503" s="222"/>
      <c r="J503" s="43"/>
      <c r="K503" s="43"/>
      <c r="L503" s="47"/>
      <c r="M503" s="223"/>
      <c r="N503" s="224"/>
      <c r="O503" s="87"/>
      <c r="P503" s="87"/>
      <c r="Q503" s="87"/>
      <c r="R503" s="87"/>
      <c r="S503" s="87"/>
      <c r="T503" s="88"/>
      <c r="U503" s="41"/>
      <c r="V503" s="41"/>
      <c r="W503" s="41"/>
      <c r="X503" s="41"/>
      <c r="Y503" s="41"/>
      <c r="Z503" s="41"/>
      <c r="AA503" s="41"/>
      <c r="AB503" s="41"/>
      <c r="AC503" s="41"/>
      <c r="AD503" s="41"/>
      <c r="AE503" s="41"/>
      <c r="AT503" s="20" t="s">
        <v>141</v>
      </c>
      <c r="AU503" s="20" t="s">
        <v>83</v>
      </c>
    </row>
    <row r="504" s="13" customFormat="1">
      <c r="A504" s="13"/>
      <c r="B504" s="225"/>
      <c r="C504" s="226"/>
      <c r="D504" s="227" t="s">
        <v>143</v>
      </c>
      <c r="E504" s="228" t="s">
        <v>19</v>
      </c>
      <c r="F504" s="229" t="s">
        <v>962</v>
      </c>
      <c r="G504" s="226"/>
      <c r="H504" s="228" t="s">
        <v>19</v>
      </c>
      <c r="I504" s="230"/>
      <c r="J504" s="226"/>
      <c r="K504" s="226"/>
      <c r="L504" s="231"/>
      <c r="M504" s="232"/>
      <c r="N504" s="233"/>
      <c r="O504" s="233"/>
      <c r="P504" s="233"/>
      <c r="Q504" s="233"/>
      <c r="R504" s="233"/>
      <c r="S504" s="233"/>
      <c r="T504" s="234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35" t="s">
        <v>143</v>
      </c>
      <c r="AU504" s="235" t="s">
        <v>83</v>
      </c>
      <c r="AV504" s="13" t="s">
        <v>80</v>
      </c>
      <c r="AW504" s="13" t="s">
        <v>33</v>
      </c>
      <c r="AX504" s="13" t="s">
        <v>72</v>
      </c>
      <c r="AY504" s="235" t="s">
        <v>132</v>
      </c>
    </row>
    <row r="505" s="14" customFormat="1">
      <c r="A505" s="14"/>
      <c r="B505" s="236"/>
      <c r="C505" s="237"/>
      <c r="D505" s="227" t="s">
        <v>143</v>
      </c>
      <c r="E505" s="238" t="s">
        <v>19</v>
      </c>
      <c r="F505" s="239" t="s">
        <v>1217</v>
      </c>
      <c r="G505" s="237"/>
      <c r="H505" s="240">
        <v>3441</v>
      </c>
      <c r="I505" s="241"/>
      <c r="J505" s="237"/>
      <c r="K505" s="237"/>
      <c r="L505" s="242"/>
      <c r="M505" s="243"/>
      <c r="N505" s="244"/>
      <c r="O505" s="244"/>
      <c r="P505" s="244"/>
      <c r="Q505" s="244"/>
      <c r="R505" s="244"/>
      <c r="S505" s="244"/>
      <c r="T505" s="245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46" t="s">
        <v>143</v>
      </c>
      <c r="AU505" s="246" t="s">
        <v>83</v>
      </c>
      <c r="AV505" s="14" t="s">
        <v>83</v>
      </c>
      <c r="AW505" s="14" t="s">
        <v>33</v>
      </c>
      <c r="AX505" s="14" t="s">
        <v>72</v>
      </c>
      <c r="AY505" s="246" t="s">
        <v>132</v>
      </c>
    </row>
    <row r="506" s="14" customFormat="1">
      <c r="A506" s="14"/>
      <c r="B506" s="236"/>
      <c r="C506" s="237"/>
      <c r="D506" s="227" t="s">
        <v>143</v>
      </c>
      <c r="E506" s="238" t="s">
        <v>19</v>
      </c>
      <c r="F506" s="239" t="s">
        <v>1218</v>
      </c>
      <c r="G506" s="237"/>
      <c r="H506" s="240">
        <v>175.5</v>
      </c>
      <c r="I506" s="241"/>
      <c r="J506" s="237"/>
      <c r="K506" s="237"/>
      <c r="L506" s="242"/>
      <c r="M506" s="243"/>
      <c r="N506" s="244"/>
      <c r="O506" s="244"/>
      <c r="P506" s="244"/>
      <c r="Q506" s="244"/>
      <c r="R506" s="244"/>
      <c r="S506" s="244"/>
      <c r="T506" s="245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46" t="s">
        <v>143</v>
      </c>
      <c r="AU506" s="246" t="s">
        <v>83</v>
      </c>
      <c r="AV506" s="14" t="s">
        <v>83</v>
      </c>
      <c r="AW506" s="14" t="s">
        <v>33</v>
      </c>
      <c r="AX506" s="14" t="s">
        <v>72</v>
      </c>
      <c r="AY506" s="246" t="s">
        <v>132</v>
      </c>
    </row>
    <row r="507" s="15" customFormat="1">
      <c r="A507" s="15"/>
      <c r="B507" s="247"/>
      <c r="C507" s="248"/>
      <c r="D507" s="227" t="s">
        <v>143</v>
      </c>
      <c r="E507" s="249" t="s">
        <v>19</v>
      </c>
      <c r="F507" s="250" t="s">
        <v>148</v>
      </c>
      <c r="G507" s="248"/>
      <c r="H507" s="251">
        <v>3616.5</v>
      </c>
      <c r="I507" s="252"/>
      <c r="J507" s="248"/>
      <c r="K507" s="248"/>
      <c r="L507" s="253"/>
      <c r="M507" s="254"/>
      <c r="N507" s="255"/>
      <c r="O507" s="255"/>
      <c r="P507" s="255"/>
      <c r="Q507" s="255"/>
      <c r="R507" s="255"/>
      <c r="S507" s="255"/>
      <c r="T507" s="256"/>
      <c r="U507" s="15"/>
      <c r="V507" s="15"/>
      <c r="W507" s="15"/>
      <c r="X507" s="15"/>
      <c r="Y507" s="15"/>
      <c r="Z507" s="15"/>
      <c r="AA507" s="15"/>
      <c r="AB507" s="15"/>
      <c r="AC507" s="15"/>
      <c r="AD507" s="15"/>
      <c r="AE507" s="15"/>
      <c r="AT507" s="257" t="s">
        <v>143</v>
      </c>
      <c r="AU507" s="257" t="s">
        <v>83</v>
      </c>
      <c r="AV507" s="15" t="s">
        <v>139</v>
      </c>
      <c r="AW507" s="15" t="s">
        <v>33</v>
      </c>
      <c r="AX507" s="15" t="s">
        <v>80</v>
      </c>
      <c r="AY507" s="257" t="s">
        <v>132</v>
      </c>
    </row>
    <row r="508" s="2" customFormat="1" ht="24.15" customHeight="1">
      <c r="A508" s="41"/>
      <c r="B508" s="42"/>
      <c r="C508" s="207" t="s">
        <v>1219</v>
      </c>
      <c r="D508" s="207" t="s">
        <v>134</v>
      </c>
      <c r="E508" s="208" t="s">
        <v>400</v>
      </c>
      <c r="F508" s="209" t="s">
        <v>401</v>
      </c>
      <c r="G508" s="210" t="s">
        <v>381</v>
      </c>
      <c r="H508" s="211">
        <v>81.400000000000006</v>
      </c>
      <c r="I508" s="212"/>
      <c r="J508" s="213">
        <f>ROUND(I508*H508,2)</f>
        <v>0</v>
      </c>
      <c r="K508" s="209" t="s">
        <v>138</v>
      </c>
      <c r="L508" s="47"/>
      <c r="M508" s="214" t="s">
        <v>19</v>
      </c>
      <c r="N508" s="215" t="s">
        <v>43</v>
      </c>
      <c r="O508" s="87"/>
      <c r="P508" s="216">
        <f>O508*H508</f>
        <v>0</v>
      </c>
      <c r="Q508" s="216">
        <v>0</v>
      </c>
      <c r="R508" s="216">
        <f>Q508*H508</f>
        <v>0</v>
      </c>
      <c r="S508" s="216">
        <v>0</v>
      </c>
      <c r="T508" s="217">
        <f>S508*H508</f>
        <v>0</v>
      </c>
      <c r="U508" s="41"/>
      <c r="V508" s="41"/>
      <c r="W508" s="41"/>
      <c r="X508" s="41"/>
      <c r="Y508" s="41"/>
      <c r="Z508" s="41"/>
      <c r="AA508" s="41"/>
      <c r="AB508" s="41"/>
      <c r="AC508" s="41"/>
      <c r="AD508" s="41"/>
      <c r="AE508" s="41"/>
      <c r="AR508" s="218" t="s">
        <v>139</v>
      </c>
      <c r="AT508" s="218" t="s">
        <v>134</v>
      </c>
      <c r="AU508" s="218" t="s">
        <v>83</v>
      </c>
      <c r="AY508" s="20" t="s">
        <v>132</v>
      </c>
      <c r="BE508" s="219">
        <f>IF(N508="základní",J508,0)</f>
        <v>0</v>
      </c>
      <c r="BF508" s="219">
        <f>IF(N508="snížená",J508,0)</f>
        <v>0</v>
      </c>
      <c r="BG508" s="219">
        <f>IF(N508="zákl. přenesená",J508,0)</f>
        <v>0</v>
      </c>
      <c r="BH508" s="219">
        <f>IF(N508="sníž. přenesená",J508,0)</f>
        <v>0</v>
      </c>
      <c r="BI508" s="219">
        <f>IF(N508="nulová",J508,0)</f>
        <v>0</v>
      </c>
      <c r="BJ508" s="20" t="s">
        <v>80</v>
      </c>
      <c r="BK508" s="219">
        <f>ROUND(I508*H508,2)</f>
        <v>0</v>
      </c>
      <c r="BL508" s="20" t="s">
        <v>139</v>
      </c>
      <c r="BM508" s="218" t="s">
        <v>402</v>
      </c>
    </row>
    <row r="509" s="2" customFormat="1">
      <c r="A509" s="41"/>
      <c r="B509" s="42"/>
      <c r="C509" s="43"/>
      <c r="D509" s="220" t="s">
        <v>141</v>
      </c>
      <c r="E509" s="43"/>
      <c r="F509" s="221" t="s">
        <v>403</v>
      </c>
      <c r="G509" s="43"/>
      <c r="H509" s="43"/>
      <c r="I509" s="222"/>
      <c r="J509" s="43"/>
      <c r="K509" s="43"/>
      <c r="L509" s="47"/>
      <c r="M509" s="223"/>
      <c r="N509" s="224"/>
      <c r="O509" s="87"/>
      <c r="P509" s="87"/>
      <c r="Q509" s="87"/>
      <c r="R509" s="87"/>
      <c r="S509" s="87"/>
      <c r="T509" s="88"/>
      <c r="U509" s="41"/>
      <c r="V509" s="41"/>
      <c r="W509" s="41"/>
      <c r="X509" s="41"/>
      <c r="Y509" s="41"/>
      <c r="Z509" s="41"/>
      <c r="AA509" s="41"/>
      <c r="AB509" s="41"/>
      <c r="AC509" s="41"/>
      <c r="AD509" s="41"/>
      <c r="AE509" s="41"/>
      <c r="AT509" s="20" t="s">
        <v>141</v>
      </c>
      <c r="AU509" s="20" t="s">
        <v>83</v>
      </c>
    </row>
    <row r="510" s="14" customFormat="1">
      <c r="A510" s="14"/>
      <c r="B510" s="236"/>
      <c r="C510" s="237"/>
      <c r="D510" s="227" t="s">
        <v>143</v>
      </c>
      <c r="E510" s="238" t="s">
        <v>19</v>
      </c>
      <c r="F510" s="239" t="s">
        <v>1220</v>
      </c>
      <c r="G510" s="237"/>
      <c r="H510" s="240">
        <v>81.400000000000006</v>
      </c>
      <c r="I510" s="241"/>
      <c r="J510" s="237"/>
      <c r="K510" s="237"/>
      <c r="L510" s="242"/>
      <c r="M510" s="243"/>
      <c r="N510" s="244"/>
      <c r="O510" s="244"/>
      <c r="P510" s="244"/>
      <c r="Q510" s="244"/>
      <c r="R510" s="244"/>
      <c r="S510" s="244"/>
      <c r="T510" s="245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46" t="s">
        <v>143</v>
      </c>
      <c r="AU510" s="246" t="s">
        <v>83</v>
      </c>
      <c r="AV510" s="14" t="s">
        <v>83</v>
      </c>
      <c r="AW510" s="14" t="s">
        <v>33</v>
      </c>
      <c r="AX510" s="14" t="s">
        <v>80</v>
      </c>
      <c r="AY510" s="246" t="s">
        <v>132</v>
      </c>
    </row>
    <row r="511" s="2" customFormat="1" ht="24.15" customHeight="1">
      <c r="A511" s="41"/>
      <c r="B511" s="42"/>
      <c r="C511" s="207" t="s">
        <v>1221</v>
      </c>
      <c r="D511" s="207" t="s">
        <v>134</v>
      </c>
      <c r="E511" s="208" t="s">
        <v>406</v>
      </c>
      <c r="F511" s="209" t="s">
        <v>389</v>
      </c>
      <c r="G511" s="210" t="s">
        <v>381</v>
      </c>
      <c r="H511" s="211">
        <v>1221</v>
      </c>
      <c r="I511" s="212"/>
      <c r="J511" s="213">
        <f>ROUND(I511*H511,2)</f>
        <v>0</v>
      </c>
      <c r="K511" s="209" t="s">
        <v>138</v>
      </c>
      <c r="L511" s="47"/>
      <c r="M511" s="214" t="s">
        <v>19</v>
      </c>
      <c r="N511" s="215" t="s">
        <v>43</v>
      </c>
      <c r="O511" s="87"/>
      <c r="P511" s="216">
        <f>O511*H511</f>
        <v>0</v>
      </c>
      <c r="Q511" s="216">
        <v>0</v>
      </c>
      <c r="R511" s="216">
        <f>Q511*H511</f>
        <v>0</v>
      </c>
      <c r="S511" s="216">
        <v>0</v>
      </c>
      <c r="T511" s="217">
        <f>S511*H511</f>
        <v>0</v>
      </c>
      <c r="U511" s="41"/>
      <c r="V511" s="41"/>
      <c r="W511" s="41"/>
      <c r="X511" s="41"/>
      <c r="Y511" s="41"/>
      <c r="Z511" s="41"/>
      <c r="AA511" s="41"/>
      <c r="AB511" s="41"/>
      <c r="AC511" s="41"/>
      <c r="AD511" s="41"/>
      <c r="AE511" s="41"/>
      <c r="AR511" s="218" t="s">
        <v>139</v>
      </c>
      <c r="AT511" s="218" t="s">
        <v>134</v>
      </c>
      <c r="AU511" s="218" t="s">
        <v>83</v>
      </c>
      <c r="AY511" s="20" t="s">
        <v>132</v>
      </c>
      <c r="BE511" s="219">
        <f>IF(N511="základní",J511,0)</f>
        <v>0</v>
      </c>
      <c r="BF511" s="219">
        <f>IF(N511="snížená",J511,0)</f>
        <v>0</v>
      </c>
      <c r="BG511" s="219">
        <f>IF(N511="zákl. přenesená",J511,0)</f>
        <v>0</v>
      </c>
      <c r="BH511" s="219">
        <f>IF(N511="sníž. přenesená",J511,0)</f>
        <v>0</v>
      </c>
      <c r="BI511" s="219">
        <f>IF(N511="nulová",J511,0)</f>
        <v>0</v>
      </c>
      <c r="BJ511" s="20" t="s">
        <v>80</v>
      </c>
      <c r="BK511" s="219">
        <f>ROUND(I511*H511,2)</f>
        <v>0</v>
      </c>
      <c r="BL511" s="20" t="s">
        <v>139</v>
      </c>
      <c r="BM511" s="218" t="s">
        <v>407</v>
      </c>
    </row>
    <row r="512" s="2" customFormat="1">
      <c r="A512" s="41"/>
      <c r="B512" s="42"/>
      <c r="C512" s="43"/>
      <c r="D512" s="220" t="s">
        <v>141</v>
      </c>
      <c r="E512" s="43"/>
      <c r="F512" s="221" t="s">
        <v>408</v>
      </c>
      <c r="G512" s="43"/>
      <c r="H512" s="43"/>
      <c r="I512" s="222"/>
      <c r="J512" s="43"/>
      <c r="K512" s="43"/>
      <c r="L512" s="47"/>
      <c r="M512" s="223"/>
      <c r="N512" s="224"/>
      <c r="O512" s="87"/>
      <c r="P512" s="87"/>
      <c r="Q512" s="87"/>
      <c r="R512" s="87"/>
      <c r="S512" s="87"/>
      <c r="T512" s="88"/>
      <c r="U512" s="41"/>
      <c r="V512" s="41"/>
      <c r="W512" s="41"/>
      <c r="X512" s="41"/>
      <c r="Y512" s="41"/>
      <c r="Z512" s="41"/>
      <c r="AA512" s="41"/>
      <c r="AB512" s="41"/>
      <c r="AC512" s="41"/>
      <c r="AD512" s="41"/>
      <c r="AE512" s="41"/>
      <c r="AT512" s="20" t="s">
        <v>141</v>
      </c>
      <c r="AU512" s="20" t="s">
        <v>83</v>
      </c>
    </row>
    <row r="513" s="13" customFormat="1">
      <c r="A513" s="13"/>
      <c r="B513" s="225"/>
      <c r="C513" s="226"/>
      <c r="D513" s="227" t="s">
        <v>143</v>
      </c>
      <c r="E513" s="228" t="s">
        <v>19</v>
      </c>
      <c r="F513" s="229" t="s">
        <v>962</v>
      </c>
      <c r="G513" s="226"/>
      <c r="H513" s="228" t="s">
        <v>19</v>
      </c>
      <c r="I513" s="230"/>
      <c r="J513" s="226"/>
      <c r="K513" s="226"/>
      <c r="L513" s="231"/>
      <c r="M513" s="232"/>
      <c r="N513" s="233"/>
      <c r="O513" s="233"/>
      <c r="P513" s="233"/>
      <c r="Q513" s="233"/>
      <c r="R513" s="233"/>
      <c r="S513" s="233"/>
      <c r="T513" s="234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35" t="s">
        <v>143</v>
      </c>
      <c r="AU513" s="235" t="s">
        <v>83</v>
      </c>
      <c r="AV513" s="13" t="s">
        <v>80</v>
      </c>
      <c r="AW513" s="13" t="s">
        <v>33</v>
      </c>
      <c r="AX513" s="13" t="s">
        <v>72</v>
      </c>
      <c r="AY513" s="235" t="s">
        <v>132</v>
      </c>
    </row>
    <row r="514" s="14" customFormat="1">
      <c r="A514" s="14"/>
      <c r="B514" s="236"/>
      <c r="C514" s="237"/>
      <c r="D514" s="227" t="s">
        <v>143</v>
      </c>
      <c r="E514" s="238" t="s">
        <v>19</v>
      </c>
      <c r="F514" s="239" t="s">
        <v>1222</v>
      </c>
      <c r="G514" s="237"/>
      <c r="H514" s="240">
        <v>1221</v>
      </c>
      <c r="I514" s="241"/>
      <c r="J514" s="237"/>
      <c r="K514" s="237"/>
      <c r="L514" s="242"/>
      <c r="M514" s="243"/>
      <c r="N514" s="244"/>
      <c r="O514" s="244"/>
      <c r="P514" s="244"/>
      <c r="Q514" s="244"/>
      <c r="R514" s="244"/>
      <c r="S514" s="244"/>
      <c r="T514" s="245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46" t="s">
        <v>143</v>
      </c>
      <c r="AU514" s="246" t="s">
        <v>83</v>
      </c>
      <c r="AV514" s="14" t="s">
        <v>83</v>
      </c>
      <c r="AW514" s="14" t="s">
        <v>33</v>
      </c>
      <c r="AX514" s="14" t="s">
        <v>80</v>
      </c>
      <c r="AY514" s="246" t="s">
        <v>132</v>
      </c>
    </row>
    <row r="515" s="2" customFormat="1" ht="24.15" customHeight="1">
      <c r="A515" s="41"/>
      <c r="B515" s="42"/>
      <c r="C515" s="207" t="s">
        <v>77</v>
      </c>
      <c r="D515" s="207" t="s">
        <v>134</v>
      </c>
      <c r="E515" s="208" t="s">
        <v>782</v>
      </c>
      <c r="F515" s="209" t="s">
        <v>783</v>
      </c>
      <c r="G515" s="210" t="s">
        <v>381</v>
      </c>
      <c r="H515" s="211">
        <v>51.5</v>
      </c>
      <c r="I515" s="212"/>
      <c r="J515" s="213">
        <f>ROUND(I515*H515,2)</f>
        <v>0</v>
      </c>
      <c r="K515" s="209" t="s">
        <v>138</v>
      </c>
      <c r="L515" s="47"/>
      <c r="M515" s="214" t="s">
        <v>19</v>
      </c>
      <c r="N515" s="215" t="s">
        <v>43</v>
      </c>
      <c r="O515" s="87"/>
      <c r="P515" s="216">
        <f>O515*H515</f>
        <v>0</v>
      </c>
      <c r="Q515" s="216">
        <v>0</v>
      </c>
      <c r="R515" s="216">
        <f>Q515*H515</f>
        <v>0</v>
      </c>
      <c r="S515" s="216">
        <v>0</v>
      </c>
      <c r="T515" s="217">
        <f>S515*H515</f>
        <v>0</v>
      </c>
      <c r="U515" s="41"/>
      <c r="V515" s="41"/>
      <c r="W515" s="41"/>
      <c r="X515" s="41"/>
      <c r="Y515" s="41"/>
      <c r="Z515" s="41"/>
      <c r="AA515" s="41"/>
      <c r="AB515" s="41"/>
      <c r="AC515" s="41"/>
      <c r="AD515" s="41"/>
      <c r="AE515" s="41"/>
      <c r="AR515" s="218" t="s">
        <v>139</v>
      </c>
      <c r="AT515" s="218" t="s">
        <v>134</v>
      </c>
      <c r="AU515" s="218" t="s">
        <v>83</v>
      </c>
      <c r="AY515" s="20" t="s">
        <v>132</v>
      </c>
      <c r="BE515" s="219">
        <f>IF(N515="základní",J515,0)</f>
        <v>0</v>
      </c>
      <c r="BF515" s="219">
        <f>IF(N515="snížená",J515,0)</f>
        <v>0</v>
      </c>
      <c r="BG515" s="219">
        <f>IF(N515="zákl. přenesená",J515,0)</f>
        <v>0</v>
      </c>
      <c r="BH515" s="219">
        <f>IF(N515="sníž. přenesená",J515,0)</f>
        <v>0</v>
      </c>
      <c r="BI515" s="219">
        <f>IF(N515="nulová",J515,0)</f>
        <v>0</v>
      </c>
      <c r="BJ515" s="20" t="s">
        <v>80</v>
      </c>
      <c r="BK515" s="219">
        <f>ROUND(I515*H515,2)</f>
        <v>0</v>
      </c>
      <c r="BL515" s="20" t="s">
        <v>139</v>
      </c>
      <c r="BM515" s="218" t="s">
        <v>1223</v>
      </c>
    </row>
    <row r="516" s="2" customFormat="1">
      <c r="A516" s="41"/>
      <c r="B516" s="42"/>
      <c r="C516" s="43"/>
      <c r="D516" s="220" t="s">
        <v>141</v>
      </c>
      <c r="E516" s="43"/>
      <c r="F516" s="221" t="s">
        <v>785</v>
      </c>
      <c r="G516" s="43"/>
      <c r="H516" s="43"/>
      <c r="I516" s="222"/>
      <c r="J516" s="43"/>
      <c r="K516" s="43"/>
      <c r="L516" s="47"/>
      <c r="M516" s="223"/>
      <c r="N516" s="224"/>
      <c r="O516" s="87"/>
      <c r="P516" s="87"/>
      <c r="Q516" s="87"/>
      <c r="R516" s="87"/>
      <c r="S516" s="87"/>
      <c r="T516" s="88"/>
      <c r="U516" s="41"/>
      <c r="V516" s="41"/>
      <c r="W516" s="41"/>
      <c r="X516" s="41"/>
      <c r="Y516" s="41"/>
      <c r="Z516" s="41"/>
      <c r="AA516" s="41"/>
      <c r="AB516" s="41"/>
      <c r="AC516" s="41"/>
      <c r="AD516" s="41"/>
      <c r="AE516" s="41"/>
      <c r="AT516" s="20" t="s">
        <v>141</v>
      </c>
      <c r="AU516" s="20" t="s">
        <v>83</v>
      </c>
    </row>
    <row r="517" s="14" customFormat="1">
      <c r="A517" s="14"/>
      <c r="B517" s="236"/>
      <c r="C517" s="237"/>
      <c r="D517" s="227" t="s">
        <v>143</v>
      </c>
      <c r="E517" s="238" t="s">
        <v>19</v>
      </c>
      <c r="F517" s="239" t="s">
        <v>1224</v>
      </c>
      <c r="G517" s="237"/>
      <c r="H517" s="240">
        <v>34.799999999999997</v>
      </c>
      <c r="I517" s="241"/>
      <c r="J517" s="237"/>
      <c r="K517" s="237"/>
      <c r="L517" s="242"/>
      <c r="M517" s="243"/>
      <c r="N517" s="244"/>
      <c r="O517" s="244"/>
      <c r="P517" s="244"/>
      <c r="Q517" s="244"/>
      <c r="R517" s="244"/>
      <c r="S517" s="244"/>
      <c r="T517" s="245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46" t="s">
        <v>143</v>
      </c>
      <c r="AU517" s="246" t="s">
        <v>83</v>
      </c>
      <c r="AV517" s="14" t="s">
        <v>83</v>
      </c>
      <c r="AW517" s="14" t="s">
        <v>33</v>
      </c>
      <c r="AX517" s="14" t="s">
        <v>72</v>
      </c>
      <c r="AY517" s="246" t="s">
        <v>132</v>
      </c>
    </row>
    <row r="518" s="14" customFormat="1">
      <c r="A518" s="14"/>
      <c r="B518" s="236"/>
      <c r="C518" s="237"/>
      <c r="D518" s="227" t="s">
        <v>143</v>
      </c>
      <c r="E518" s="238" t="s">
        <v>19</v>
      </c>
      <c r="F518" s="239" t="s">
        <v>1225</v>
      </c>
      <c r="G518" s="237"/>
      <c r="H518" s="240">
        <v>0.59999999999999998</v>
      </c>
      <c r="I518" s="241"/>
      <c r="J518" s="237"/>
      <c r="K518" s="237"/>
      <c r="L518" s="242"/>
      <c r="M518" s="243"/>
      <c r="N518" s="244"/>
      <c r="O518" s="244"/>
      <c r="P518" s="244"/>
      <c r="Q518" s="244"/>
      <c r="R518" s="244"/>
      <c r="S518" s="244"/>
      <c r="T518" s="245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46" t="s">
        <v>143</v>
      </c>
      <c r="AU518" s="246" t="s">
        <v>83</v>
      </c>
      <c r="AV518" s="14" t="s">
        <v>83</v>
      </c>
      <c r="AW518" s="14" t="s">
        <v>33</v>
      </c>
      <c r="AX518" s="14" t="s">
        <v>72</v>
      </c>
      <c r="AY518" s="246" t="s">
        <v>132</v>
      </c>
    </row>
    <row r="519" s="14" customFormat="1">
      <c r="A519" s="14"/>
      <c r="B519" s="236"/>
      <c r="C519" s="237"/>
      <c r="D519" s="227" t="s">
        <v>143</v>
      </c>
      <c r="E519" s="238" t="s">
        <v>19</v>
      </c>
      <c r="F519" s="239" t="s">
        <v>1226</v>
      </c>
      <c r="G519" s="237"/>
      <c r="H519" s="240">
        <v>6.5</v>
      </c>
      <c r="I519" s="241"/>
      <c r="J519" s="237"/>
      <c r="K519" s="237"/>
      <c r="L519" s="242"/>
      <c r="M519" s="243"/>
      <c r="N519" s="244"/>
      <c r="O519" s="244"/>
      <c r="P519" s="244"/>
      <c r="Q519" s="244"/>
      <c r="R519" s="244"/>
      <c r="S519" s="244"/>
      <c r="T519" s="245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46" t="s">
        <v>143</v>
      </c>
      <c r="AU519" s="246" t="s">
        <v>83</v>
      </c>
      <c r="AV519" s="14" t="s">
        <v>83</v>
      </c>
      <c r="AW519" s="14" t="s">
        <v>33</v>
      </c>
      <c r="AX519" s="14" t="s">
        <v>72</v>
      </c>
      <c r="AY519" s="246" t="s">
        <v>132</v>
      </c>
    </row>
    <row r="520" s="14" customFormat="1">
      <c r="A520" s="14"/>
      <c r="B520" s="236"/>
      <c r="C520" s="237"/>
      <c r="D520" s="227" t="s">
        <v>143</v>
      </c>
      <c r="E520" s="238" t="s">
        <v>19</v>
      </c>
      <c r="F520" s="239" t="s">
        <v>1227</v>
      </c>
      <c r="G520" s="237"/>
      <c r="H520" s="240">
        <v>6.7000000000000002</v>
      </c>
      <c r="I520" s="241"/>
      <c r="J520" s="237"/>
      <c r="K520" s="237"/>
      <c r="L520" s="242"/>
      <c r="M520" s="243"/>
      <c r="N520" s="244"/>
      <c r="O520" s="244"/>
      <c r="P520" s="244"/>
      <c r="Q520" s="244"/>
      <c r="R520" s="244"/>
      <c r="S520" s="244"/>
      <c r="T520" s="245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46" t="s">
        <v>143</v>
      </c>
      <c r="AU520" s="246" t="s">
        <v>83</v>
      </c>
      <c r="AV520" s="14" t="s">
        <v>83</v>
      </c>
      <c r="AW520" s="14" t="s">
        <v>33</v>
      </c>
      <c r="AX520" s="14" t="s">
        <v>72</v>
      </c>
      <c r="AY520" s="246" t="s">
        <v>132</v>
      </c>
    </row>
    <row r="521" s="14" customFormat="1">
      <c r="A521" s="14"/>
      <c r="B521" s="236"/>
      <c r="C521" s="237"/>
      <c r="D521" s="227" t="s">
        <v>143</v>
      </c>
      <c r="E521" s="238" t="s">
        <v>19</v>
      </c>
      <c r="F521" s="239" t="s">
        <v>1228</v>
      </c>
      <c r="G521" s="237"/>
      <c r="H521" s="240">
        <v>2.6000000000000001</v>
      </c>
      <c r="I521" s="241"/>
      <c r="J521" s="237"/>
      <c r="K521" s="237"/>
      <c r="L521" s="242"/>
      <c r="M521" s="243"/>
      <c r="N521" s="244"/>
      <c r="O521" s="244"/>
      <c r="P521" s="244"/>
      <c r="Q521" s="244"/>
      <c r="R521" s="244"/>
      <c r="S521" s="244"/>
      <c r="T521" s="245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46" t="s">
        <v>143</v>
      </c>
      <c r="AU521" s="246" t="s">
        <v>83</v>
      </c>
      <c r="AV521" s="14" t="s">
        <v>83</v>
      </c>
      <c r="AW521" s="14" t="s">
        <v>33</v>
      </c>
      <c r="AX521" s="14" t="s">
        <v>72</v>
      </c>
      <c r="AY521" s="246" t="s">
        <v>132</v>
      </c>
    </row>
    <row r="522" s="14" customFormat="1">
      <c r="A522" s="14"/>
      <c r="B522" s="236"/>
      <c r="C522" s="237"/>
      <c r="D522" s="227" t="s">
        <v>143</v>
      </c>
      <c r="E522" s="238" t="s">
        <v>19</v>
      </c>
      <c r="F522" s="239" t="s">
        <v>1229</v>
      </c>
      <c r="G522" s="237"/>
      <c r="H522" s="240">
        <v>0.29999999999999999</v>
      </c>
      <c r="I522" s="241"/>
      <c r="J522" s="237"/>
      <c r="K522" s="237"/>
      <c r="L522" s="242"/>
      <c r="M522" s="243"/>
      <c r="N522" s="244"/>
      <c r="O522" s="244"/>
      <c r="P522" s="244"/>
      <c r="Q522" s="244"/>
      <c r="R522" s="244"/>
      <c r="S522" s="244"/>
      <c r="T522" s="245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46" t="s">
        <v>143</v>
      </c>
      <c r="AU522" s="246" t="s">
        <v>83</v>
      </c>
      <c r="AV522" s="14" t="s">
        <v>83</v>
      </c>
      <c r="AW522" s="14" t="s">
        <v>33</v>
      </c>
      <c r="AX522" s="14" t="s">
        <v>72</v>
      </c>
      <c r="AY522" s="246" t="s">
        <v>132</v>
      </c>
    </row>
    <row r="523" s="15" customFormat="1">
      <c r="A523" s="15"/>
      <c r="B523" s="247"/>
      <c r="C523" s="248"/>
      <c r="D523" s="227" t="s">
        <v>143</v>
      </c>
      <c r="E523" s="249" t="s">
        <v>19</v>
      </c>
      <c r="F523" s="250" t="s">
        <v>148</v>
      </c>
      <c r="G523" s="248"/>
      <c r="H523" s="251">
        <v>51.5</v>
      </c>
      <c r="I523" s="252"/>
      <c r="J523" s="248"/>
      <c r="K523" s="248"/>
      <c r="L523" s="253"/>
      <c r="M523" s="254"/>
      <c r="N523" s="255"/>
      <c r="O523" s="255"/>
      <c r="P523" s="255"/>
      <c r="Q523" s="255"/>
      <c r="R523" s="255"/>
      <c r="S523" s="255"/>
      <c r="T523" s="256"/>
      <c r="U523" s="15"/>
      <c r="V523" s="15"/>
      <c r="W523" s="15"/>
      <c r="X523" s="15"/>
      <c r="Y523" s="15"/>
      <c r="Z523" s="15"/>
      <c r="AA523" s="15"/>
      <c r="AB523" s="15"/>
      <c r="AC523" s="15"/>
      <c r="AD523" s="15"/>
      <c r="AE523" s="15"/>
      <c r="AT523" s="257" t="s">
        <v>143</v>
      </c>
      <c r="AU523" s="257" t="s">
        <v>83</v>
      </c>
      <c r="AV523" s="15" t="s">
        <v>139</v>
      </c>
      <c r="AW523" s="15" t="s">
        <v>33</v>
      </c>
      <c r="AX523" s="15" t="s">
        <v>80</v>
      </c>
      <c r="AY523" s="257" t="s">
        <v>132</v>
      </c>
    </row>
    <row r="524" s="2" customFormat="1" ht="24.15" customHeight="1">
      <c r="A524" s="41"/>
      <c r="B524" s="42"/>
      <c r="C524" s="207" t="s">
        <v>84</v>
      </c>
      <c r="D524" s="207" t="s">
        <v>134</v>
      </c>
      <c r="E524" s="208" t="s">
        <v>788</v>
      </c>
      <c r="F524" s="209" t="s">
        <v>789</v>
      </c>
      <c r="G524" s="210" t="s">
        <v>381</v>
      </c>
      <c r="H524" s="211">
        <v>595.39999999999998</v>
      </c>
      <c r="I524" s="212"/>
      <c r="J524" s="213">
        <f>ROUND(I524*H524,2)</f>
        <v>0</v>
      </c>
      <c r="K524" s="209" t="s">
        <v>138</v>
      </c>
      <c r="L524" s="47"/>
      <c r="M524" s="214" t="s">
        <v>19</v>
      </c>
      <c r="N524" s="215" t="s">
        <v>43</v>
      </c>
      <c r="O524" s="87"/>
      <c r="P524" s="216">
        <f>O524*H524</f>
        <v>0</v>
      </c>
      <c r="Q524" s="216">
        <v>0</v>
      </c>
      <c r="R524" s="216">
        <f>Q524*H524</f>
        <v>0</v>
      </c>
      <c r="S524" s="216">
        <v>0</v>
      </c>
      <c r="T524" s="217">
        <f>S524*H524</f>
        <v>0</v>
      </c>
      <c r="U524" s="41"/>
      <c r="V524" s="41"/>
      <c r="W524" s="41"/>
      <c r="X524" s="41"/>
      <c r="Y524" s="41"/>
      <c r="Z524" s="41"/>
      <c r="AA524" s="41"/>
      <c r="AB524" s="41"/>
      <c r="AC524" s="41"/>
      <c r="AD524" s="41"/>
      <c r="AE524" s="41"/>
      <c r="AR524" s="218" t="s">
        <v>139</v>
      </c>
      <c r="AT524" s="218" t="s">
        <v>134</v>
      </c>
      <c r="AU524" s="218" t="s">
        <v>83</v>
      </c>
      <c r="AY524" s="20" t="s">
        <v>132</v>
      </c>
      <c r="BE524" s="219">
        <f>IF(N524="základní",J524,0)</f>
        <v>0</v>
      </c>
      <c r="BF524" s="219">
        <f>IF(N524="snížená",J524,0)</f>
        <v>0</v>
      </c>
      <c r="BG524" s="219">
        <f>IF(N524="zákl. přenesená",J524,0)</f>
        <v>0</v>
      </c>
      <c r="BH524" s="219">
        <f>IF(N524="sníž. přenesená",J524,0)</f>
        <v>0</v>
      </c>
      <c r="BI524" s="219">
        <f>IF(N524="nulová",J524,0)</f>
        <v>0</v>
      </c>
      <c r="BJ524" s="20" t="s">
        <v>80</v>
      </c>
      <c r="BK524" s="219">
        <f>ROUND(I524*H524,2)</f>
        <v>0</v>
      </c>
      <c r="BL524" s="20" t="s">
        <v>139</v>
      </c>
      <c r="BM524" s="218" t="s">
        <v>1230</v>
      </c>
    </row>
    <row r="525" s="2" customFormat="1">
      <c r="A525" s="41"/>
      <c r="B525" s="42"/>
      <c r="C525" s="43"/>
      <c r="D525" s="220" t="s">
        <v>141</v>
      </c>
      <c r="E525" s="43"/>
      <c r="F525" s="221" t="s">
        <v>791</v>
      </c>
      <c r="G525" s="43"/>
      <c r="H525" s="43"/>
      <c r="I525" s="222"/>
      <c r="J525" s="43"/>
      <c r="K525" s="43"/>
      <c r="L525" s="47"/>
      <c r="M525" s="223"/>
      <c r="N525" s="224"/>
      <c r="O525" s="87"/>
      <c r="P525" s="87"/>
      <c r="Q525" s="87"/>
      <c r="R525" s="87"/>
      <c r="S525" s="87"/>
      <c r="T525" s="88"/>
      <c r="U525" s="41"/>
      <c r="V525" s="41"/>
      <c r="W525" s="41"/>
      <c r="X525" s="41"/>
      <c r="Y525" s="41"/>
      <c r="Z525" s="41"/>
      <c r="AA525" s="41"/>
      <c r="AB525" s="41"/>
      <c r="AC525" s="41"/>
      <c r="AD525" s="41"/>
      <c r="AE525" s="41"/>
      <c r="AT525" s="20" t="s">
        <v>141</v>
      </c>
      <c r="AU525" s="20" t="s">
        <v>83</v>
      </c>
    </row>
    <row r="526" s="13" customFormat="1">
      <c r="A526" s="13"/>
      <c r="B526" s="225"/>
      <c r="C526" s="226"/>
      <c r="D526" s="227" t="s">
        <v>143</v>
      </c>
      <c r="E526" s="228" t="s">
        <v>19</v>
      </c>
      <c r="F526" s="229" t="s">
        <v>962</v>
      </c>
      <c r="G526" s="226"/>
      <c r="H526" s="228" t="s">
        <v>19</v>
      </c>
      <c r="I526" s="230"/>
      <c r="J526" s="226"/>
      <c r="K526" s="226"/>
      <c r="L526" s="231"/>
      <c r="M526" s="232"/>
      <c r="N526" s="233"/>
      <c r="O526" s="233"/>
      <c r="P526" s="233"/>
      <c r="Q526" s="233"/>
      <c r="R526" s="233"/>
      <c r="S526" s="233"/>
      <c r="T526" s="234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35" t="s">
        <v>143</v>
      </c>
      <c r="AU526" s="235" t="s">
        <v>83</v>
      </c>
      <c r="AV526" s="13" t="s">
        <v>80</v>
      </c>
      <c r="AW526" s="13" t="s">
        <v>33</v>
      </c>
      <c r="AX526" s="13" t="s">
        <v>72</v>
      </c>
      <c r="AY526" s="235" t="s">
        <v>132</v>
      </c>
    </row>
    <row r="527" s="14" customFormat="1">
      <c r="A527" s="14"/>
      <c r="B527" s="236"/>
      <c r="C527" s="237"/>
      <c r="D527" s="227" t="s">
        <v>143</v>
      </c>
      <c r="E527" s="238" t="s">
        <v>19</v>
      </c>
      <c r="F527" s="239" t="s">
        <v>1231</v>
      </c>
      <c r="G527" s="237"/>
      <c r="H527" s="240">
        <v>522</v>
      </c>
      <c r="I527" s="241"/>
      <c r="J527" s="237"/>
      <c r="K527" s="237"/>
      <c r="L527" s="242"/>
      <c r="M527" s="243"/>
      <c r="N527" s="244"/>
      <c r="O527" s="244"/>
      <c r="P527" s="244"/>
      <c r="Q527" s="244"/>
      <c r="R527" s="244"/>
      <c r="S527" s="244"/>
      <c r="T527" s="245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46" t="s">
        <v>143</v>
      </c>
      <c r="AU527" s="246" t="s">
        <v>83</v>
      </c>
      <c r="AV527" s="14" t="s">
        <v>83</v>
      </c>
      <c r="AW527" s="14" t="s">
        <v>33</v>
      </c>
      <c r="AX527" s="14" t="s">
        <v>72</v>
      </c>
      <c r="AY527" s="246" t="s">
        <v>132</v>
      </c>
    </row>
    <row r="528" s="14" customFormat="1">
      <c r="A528" s="14"/>
      <c r="B528" s="236"/>
      <c r="C528" s="237"/>
      <c r="D528" s="227" t="s">
        <v>143</v>
      </c>
      <c r="E528" s="238" t="s">
        <v>19</v>
      </c>
      <c r="F528" s="239" t="s">
        <v>1232</v>
      </c>
      <c r="G528" s="237"/>
      <c r="H528" s="240">
        <v>9</v>
      </c>
      <c r="I528" s="241"/>
      <c r="J528" s="237"/>
      <c r="K528" s="237"/>
      <c r="L528" s="242"/>
      <c r="M528" s="243"/>
      <c r="N528" s="244"/>
      <c r="O528" s="244"/>
      <c r="P528" s="244"/>
      <c r="Q528" s="244"/>
      <c r="R528" s="244"/>
      <c r="S528" s="244"/>
      <c r="T528" s="245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46" t="s">
        <v>143</v>
      </c>
      <c r="AU528" s="246" t="s">
        <v>83</v>
      </c>
      <c r="AV528" s="14" t="s">
        <v>83</v>
      </c>
      <c r="AW528" s="14" t="s">
        <v>33</v>
      </c>
      <c r="AX528" s="14" t="s">
        <v>72</v>
      </c>
      <c r="AY528" s="246" t="s">
        <v>132</v>
      </c>
    </row>
    <row r="529" s="13" customFormat="1">
      <c r="A529" s="13"/>
      <c r="B529" s="225"/>
      <c r="C529" s="226"/>
      <c r="D529" s="227" t="s">
        <v>143</v>
      </c>
      <c r="E529" s="228" t="s">
        <v>19</v>
      </c>
      <c r="F529" s="229" t="s">
        <v>1233</v>
      </c>
      <c r="G529" s="226"/>
      <c r="H529" s="228" t="s">
        <v>19</v>
      </c>
      <c r="I529" s="230"/>
      <c r="J529" s="226"/>
      <c r="K529" s="226"/>
      <c r="L529" s="231"/>
      <c r="M529" s="232"/>
      <c r="N529" s="233"/>
      <c r="O529" s="233"/>
      <c r="P529" s="233"/>
      <c r="Q529" s="233"/>
      <c r="R529" s="233"/>
      <c r="S529" s="233"/>
      <c r="T529" s="234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35" t="s">
        <v>143</v>
      </c>
      <c r="AU529" s="235" t="s">
        <v>83</v>
      </c>
      <c r="AV529" s="13" t="s">
        <v>80</v>
      </c>
      <c r="AW529" s="13" t="s">
        <v>33</v>
      </c>
      <c r="AX529" s="13" t="s">
        <v>72</v>
      </c>
      <c r="AY529" s="235" t="s">
        <v>132</v>
      </c>
    </row>
    <row r="530" s="14" customFormat="1">
      <c r="A530" s="14"/>
      <c r="B530" s="236"/>
      <c r="C530" s="237"/>
      <c r="D530" s="227" t="s">
        <v>143</v>
      </c>
      <c r="E530" s="238" t="s">
        <v>19</v>
      </c>
      <c r="F530" s="239" t="s">
        <v>1234</v>
      </c>
      <c r="G530" s="237"/>
      <c r="H530" s="240">
        <v>26</v>
      </c>
      <c r="I530" s="241"/>
      <c r="J530" s="237"/>
      <c r="K530" s="237"/>
      <c r="L530" s="242"/>
      <c r="M530" s="243"/>
      <c r="N530" s="244"/>
      <c r="O530" s="244"/>
      <c r="P530" s="244"/>
      <c r="Q530" s="244"/>
      <c r="R530" s="244"/>
      <c r="S530" s="244"/>
      <c r="T530" s="245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46" t="s">
        <v>143</v>
      </c>
      <c r="AU530" s="246" t="s">
        <v>83</v>
      </c>
      <c r="AV530" s="14" t="s">
        <v>83</v>
      </c>
      <c r="AW530" s="14" t="s">
        <v>33</v>
      </c>
      <c r="AX530" s="14" t="s">
        <v>72</v>
      </c>
      <c r="AY530" s="246" t="s">
        <v>132</v>
      </c>
    </row>
    <row r="531" s="14" customFormat="1">
      <c r="A531" s="14"/>
      <c r="B531" s="236"/>
      <c r="C531" s="237"/>
      <c r="D531" s="227" t="s">
        <v>143</v>
      </c>
      <c r="E531" s="238" t="s">
        <v>19</v>
      </c>
      <c r="F531" s="239" t="s">
        <v>1235</v>
      </c>
      <c r="G531" s="237"/>
      <c r="H531" s="240">
        <v>26.800000000000001</v>
      </c>
      <c r="I531" s="241"/>
      <c r="J531" s="237"/>
      <c r="K531" s="237"/>
      <c r="L531" s="242"/>
      <c r="M531" s="243"/>
      <c r="N531" s="244"/>
      <c r="O531" s="244"/>
      <c r="P531" s="244"/>
      <c r="Q531" s="244"/>
      <c r="R531" s="244"/>
      <c r="S531" s="244"/>
      <c r="T531" s="245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46" t="s">
        <v>143</v>
      </c>
      <c r="AU531" s="246" t="s">
        <v>83</v>
      </c>
      <c r="AV531" s="14" t="s">
        <v>83</v>
      </c>
      <c r="AW531" s="14" t="s">
        <v>33</v>
      </c>
      <c r="AX531" s="14" t="s">
        <v>72</v>
      </c>
      <c r="AY531" s="246" t="s">
        <v>132</v>
      </c>
    </row>
    <row r="532" s="14" customFormat="1">
      <c r="A532" s="14"/>
      <c r="B532" s="236"/>
      <c r="C532" s="237"/>
      <c r="D532" s="227" t="s">
        <v>143</v>
      </c>
      <c r="E532" s="238" t="s">
        <v>19</v>
      </c>
      <c r="F532" s="239" t="s">
        <v>1236</v>
      </c>
      <c r="G532" s="237"/>
      <c r="H532" s="240">
        <v>10.4</v>
      </c>
      <c r="I532" s="241"/>
      <c r="J532" s="237"/>
      <c r="K532" s="237"/>
      <c r="L532" s="242"/>
      <c r="M532" s="243"/>
      <c r="N532" s="244"/>
      <c r="O532" s="244"/>
      <c r="P532" s="244"/>
      <c r="Q532" s="244"/>
      <c r="R532" s="244"/>
      <c r="S532" s="244"/>
      <c r="T532" s="245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46" t="s">
        <v>143</v>
      </c>
      <c r="AU532" s="246" t="s">
        <v>83</v>
      </c>
      <c r="AV532" s="14" t="s">
        <v>83</v>
      </c>
      <c r="AW532" s="14" t="s">
        <v>33</v>
      </c>
      <c r="AX532" s="14" t="s">
        <v>72</v>
      </c>
      <c r="AY532" s="246" t="s">
        <v>132</v>
      </c>
    </row>
    <row r="533" s="14" customFormat="1">
      <c r="A533" s="14"/>
      <c r="B533" s="236"/>
      <c r="C533" s="237"/>
      <c r="D533" s="227" t="s">
        <v>143</v>
      </c>
      <c r="E533" s="238" t="s">
        <v>19</v>
      </c>
      <c r="F533" s="239" t="s">
        <v>1237</v>
      </c>
      <c r="G533" s="237"/>
      <c r="H533" s="240">
        <v>1.2</v>
      </c>
      <c r="I533" s="241"/>
      <c r="J533" s="237"/>
      <c r="K533" s="237"/>
      <c r="L533" s="242"/>
      <c r="M533" s="243"/>
      <c r="N533" s="244"/>
      <c r="O533" s="244"/>
      <c r="P533" s="244"/>
      <c r="Q533" s="244"/>
      <c r="R533" s="244"/>
      <c r="S533" s="244"/>
      <c r="T533" s="245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46" t="s">
        <v>143</v>
      </c>
      <c r="AU533" s="246" t="s">
        <v>83</v>
      </c>
      <c r="AV533" s="14" t="s">
        <v>83</v>
      </c>
      <c r="AW533" s="14" t="s">
        <v>33</v>
      </c>
      <c r="AX533" s="14" t="s">
        <v>72</v>
      </c>
      <c r="AY533" s="246" t="s">
        <v>132</v>
      </c>
    </row>
    <row r="534" s="15" customFormat="1">
      <c r="A534" s="15"/>
      <c r="B534" s="247"/>
      <c r="C534" s="248"/>
      <c r="D534" s="227" t="s">
        <v>143</v>
      </c>
      <c r="E534" s="249" t="s">
        <v>19</v>
      </c>
      <c r="F534" s="250" t="s">
        <v>148</v>
      </c>
      <c r="G534" s="248"/>
      <c r="H534" s="251">
        <v>595.39999999999998</v>
      </c>
      <c r="I534" s="252"/>
      <c r="J534" s="248"/>
      <c r="K534" s="248"/>
      <c r="L534" s="253"/>
      <c r="M534" s="254"/>
      <c r="N534" s="255"/>
      <c r="O534" s="255"/>
      <c r="P534" s="255"/>
      <c r="Q534" s="255"/>
      <c r="R534" s="255"/>
      <c r="S534" s="255"/>
      <c r="T534" s="256"/>
      <c r="U534" s="15"/>
      <c r="V534" s="15"/>
      <c r="W534" s="15"/>
      <c r="X534" s="15"/>
      <c r="Y534" s="15"/>
      <c r="Z534" s="15"/>
      <c r="AA534" s="15"/>
      <c r="AB534" s="15"/>
      <c r="AC534" s="15"/>
      <c r="AD534" s="15"/>
      <c r="AE534" s="15"/>
      <c r="AT534" s="257" t="s">
        <v>143</v>
      </c>
      <c r="AU534" s="257" t="s">
        <v>83</v>
      </c>
      <c r="AV534" s="15" t="s">
        <v>139</v>
      </c>
      <c r="AW534" s="15" t="s">
        <v>33</v>
      </c>
      <c r="AX534" s="15" t="s">
        <v>80</v>
      </c>
      <c r="AY534" s="257" t="s">
        <v>132</v>
      </c>
    </row>
    <row r="535" s="2" customFormat="1" ht="24.15" customHeight="1">
      <c r="A535" s="41"/>
      <c r="B535" s="42"/>
      <c r="C535" s="207" t="s">
        <v>87</v>
      </c>
      <c r="D535" s="207" t="s">
        <v>134</v>
      </c>
      <c r="E535" s="208" t="s">
        <v>796</v>
      </c>
      <c r="F535" s="209" t="s">
        <v>797</v>
      </c>
      <c r="G535" s="210" t="s">
        <v>381</v>
      </c>
      <c r="H535" s="211">
        <v>40.899999999999999</v>
      </c>
      <c r="I535" s="212"/>
      <c r="J535" s="213">
        <f>ROUND(I535*H535,2)</f>
        <v>0</v>
      </c>
      <c r="K535" s="209" t="s">
        <v>138</v>
      </c>
      <c r="L535" s="47"/>
      <c r="M535" s="214" t="s">
        <v>19</v>
      </c>
      <c r="N535" s="215" t="s">
        <v>43</v>
      </c>
      <c r="O535" s="87"/>
      <c r="P535" s="216">
        <f>O535*H535</f>
        <v>0</v>
      </c>
      <c r="Q535" s="216">
        <v>0</v>
      </c>
      <c r="R535" s="216">
        <f>Q535*H535</f>
        <v>0</v>
      </c>
      <c r="S535" s="216">
        <v>0</v>
      </c>
      <c r="T535" s="217">
        <f>S535*H535</f>
        <v>0</v>
      </c>
      <c r="U535" s="41"/>
      <c r="V535" s="41"/>
      <c r="W535" s="41"/>
      <c r="X535" s="41"/>
      <c r="Y535" s="41"/>
      <c r="Z535" s="41"/>
      <c r="AA535" s="41"/>
      <c r="AB535" s="41"/>
      <c r="AC535" s="41"/>
      <c r="AD535" s="41"/>
      <c r="AE535" s="41"/>
      <c r="AR535" s="218" t="s">
        <v>139</v>
      </c>
      <c r="AT535" s="218" t="s">
        <v>134</v>
      </c>
      <c r="AU535" s="218" t="s">
        <v>83</v>
      </c>
      <c r="AY535" s="20" t="s">
        <v>132</v>
      </c>
      <c r="BE535" s="219">
        <f>IF(N535="základní",J535,0)</f>
        <v>0</v>
      </c>
      <c r="BF535" s="219">
        <f>IF(N535="snížená",J535,0)</f>
        <v>0</v>
      </c>
      <c r="BG535" s="219">
        <f>IF(N535="zákl. přenesená",J535,0)</f>
        <v>0</v>
      </c>
      <c r="BH535" s="219">
        <f>IF(N535="sníž. přenesená",J535,0)</f>
        <v>0</v>
      </c>
      <c r="BI535" s="219">
        <f>IF(N535="nulová",J535,0)</f>
        <v>0</v>
      </c>
      <c r="BJ535" s="20" t="s">
        <v>80</v>
      </c>
      <c r="BK535" s="219">
        <f>ROUND(I535*H535,2)</f>
        <v>0</v>
      </c>
      <c r="BL535" s="20" t="s">
        <v>139</v>
      </c>
      <c r="BM535" s="218" t="s">
        <v>1238</v>
      </c>
    </row>
    <row r="536" s="2" customFormat="1">
      <c r="A536" s="41"/>
      <c r="B536" s="42"/>
      <c r="C536" s="43"/>
      <c r="D536" s="220" t="s">
        <v>141</v>
      </c>
      <c r="E536" s="43"/>
      <c r="F536" s="221" t="s">
        <v>799</v>
      </c>
      <c r="G536" s="43"/>
      <c r="H536" s="43"/>
      <c r="I536" s="222"/>
      <c r="J536" s="43"/>
      <c r="K536" s="43"/>
      <c r="L536" s="47"/>
      <c r="M536" s="223"/>
      <c r="N536" s="224"/>
      <c r="O536" s="87"/>
      <c r="P536" s="87"/>
      <c r="Q536" s="87"/>
      <c r="R536" s="87"/>
      <c r="S536" s="87"/>
      <c r="T536" s="88"/>
      <c r="U536" s="41"/>
      <c r="V536" s="41"/>
      <c r="W536" s="41"/>
      <c r="X536" s="41"/>
      <c r="Y536" s="41"/>
      <c r="Z536" s="41"/>
      <c r="AA536" s="41"/>
      <c r="AB536" s="41"/>
      <c r="AC536" s="41"/>
      <c r="AD536" s="41"/>
      <c r="AE536" s="41"/>
      <c r="AT536" s="20" t="s">
        <v>141</v>
      </c>
      <c r="AU536" s="20" t="s">
        <v>83</v>
      </c>
    </row>
    <row r="537" s="14" customFormat="1">
      <c r="A537" s="14"/>
      <c r="B537" s="236"/>
      <c r="C537" s="237"/>
      <c r="D537" s="227" t="s">
        <v>143</v>
      </c>
      <c r="E537" s="238" t="s">
        <v>19</v>
      </c>
      <c r="F537" s="239" t="s">
        <v>1239</v>
      </c>
      <c r="G537" s="237"/>
      <c r="H537" s="240">
        <v>34.799999999999997</v>
      </c>
      <c r="I537" s="241"/>
      <c r="J537" s="237"/>
      <c r="K537" s="237"/>
      <c r="L537" s="242"/>
      <c r="M537" s="243"/>
      <c r="N537" s="244"/>
      <c r="O537" s="244"/>
      <c r="P537" s="244"/>
      <c r="Q537" s="244"/>
      <c r="R537" s="244"/>
      <c r="S537" s="244"/>
      <c r="T537" s="245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46" t="s">
        <v>143</v>
      </c>
      <c r="AU537" s="246" t="s">
        <v>83</v>
      </c>
      <c r="AV537" s="14" t="s">
        <v>83</v>
      </c>
      <c r="AW537" s="14" t="s">
        <v>33</v>
      </c>
      <c r="AX537" s="14" t="s">
        <v>72</v>
      </c>
      <c r="AY537" s="246" t="s">
        <v>132</v>
      </c>
    </row>
    <row r="538" s="14" customFormat="1">
      <c r="A538" s="14"/>
      <c r="B538" s="236"/>
      <c r="C538" s="237"/>
      <c r="D538" s="227" t="s">
        <v>143</v>
      </c>
      <c r="E538" s="238" t="s">
        <v>19</v>
      </c>
      <c r="F538" s="239" t="s">
        <v>1240</v>
      </c>
      <c r="G538" s="237"/>
      <c r="H538" s="240">
        <v>0.59999999999999998</v>
      </c>
      <c r="I538" s="241"/>
      <c r="J538" s="237"/>
      <c r="K538" s="237"/>
      <c r="L538" s="242"/>
      <c r="M538" s="243"/>
      <c r="N538" s="244"/>
      <c r="O538" s="244"/>
      <c r="P538" s="244"/>
      <c r="Q538" s="244"/>
      <c r="R538" s="244"/>
      <c r="S538" s="244"/>
      <c r="T538" s="245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46" t="s">
        <v>143</v>
      </c>
      <c r="AU538" s="246" t="s">
        <v>83</v>
      </c>
      <c r="AV538" s="14" t="s">
        <v>83</v>
      </c>
      <c r="AW538" s="14" t="s">
        <v>33</v>
      </c>
      <c r="AX538" s="14" t="s">
        <v>72</v>
      </c>
      <c r="AY538" s="246" t="s">
        <v>132</v>
      </c>
    </row>
    <row r="539" s="14" customFormat="1">
      <c r="A539" s="14"/>
      <c r="B539" s="236"/>
      <c r="C539" s="237"/>
      <c r="D539" s="227" t="s">
        <v>143</v>
      </c>
      <c r="E539" s="238" t="s">
        <v>19</v>
      </c>
      <c r="F539" s="239" t="s">
        <v>1241</v>
      </c>
      <c r="G539" s="237"/>
      <c r="H539" s="240">
        <v>5.5</v>
      </c>
      <c r="I539" s="241"/>
      <c r="J539" s="237"/>
      <c r="K539" s="237"/>
      <c r="L539" s="242"/>
      <c r="M539" s="243"/>
      <c r="N539" s="244"/>
      <c r="O539" s="244"/>
      <c r="P539" s="244"/>
      <c r="Q539" s="244"/>
      <c r="R539" s="244"/>
      <c r="S539" s="244"/>
      <c r="T539" s="245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46" t="s">
        <v>143</v>
      </c>
      <c r="AU539" s="246" t="s">
        <v>83</v>
      </c>
      <c r="AV539" s="14" t="s">
        <v>83</v>
      </c>
      <c r="AW539" s="14" t="s">
        <v>33</v>
      </c>
      <c r="AX539" s="14" t="s">
        <v>72</v>
      </c>
      <c r="AY539" s="246" t="s">
        <v>132</v>
      </c>
    </row>
    <row r="540" s="15" customFormat="1">
      <c r="A540" s="15"/>
      <c r="B540" s="247"/>
      <c r="C540" s="248"/>
      <c r="D540" s="227" t="s">
        <v>143</v>
      </c>
      <c r="E540" s="249" t="s">
        <v>19</v>
      </c>
      <c r="F540" s="250" t="s">
        <v>148</v>
      </c>
      <c r="G540" s="248"/>
      <c r="H540" s="251">
        <v>40.899999999999999</v>
      </c>
      <c r="I540" s="252"/>
      <c r="J540" s="248"/>
      <c r="K540" s="248"/>
      <c r="L540" s="253"/>
      <c r="M540" s="254"/>
      <c r="N540" s="255"/>
      <c r="O540" s="255"/>
      <c r="P540" s="255"/>
      <c r="Q540" s="255"/>
      <c r="R540" s="255"/>
      <c r="S540" s="255"/>
      <c r="T540" s="256"/>
      <c r="U540" s="15"/>
      <c r="V540" s="15"/>
      <c r="W540" s="15"/>
      <c r="X540" s="15"/>
      <c r="Y540" s="15"/>
      <c r="Z540" s="15"/>
      <c r="AA540" s="15"/>
      <c r="AB540" s="15"/>
      <c r="AC540" s="15"/>
      <c r="AD540" s="15"/>
      <c r="AE540" s="15"/>
      <c r="AT540" s="257" t="s">
        <v>143</v>
      </c>
      <c r="AU540" s="257" t="s">
        <v>83</v>
      </c>
      <c r="AV540" s="15" t="s">
        <v>139</v>
      </c>
      <c r="AW540" s="15" t="s">
        <v>33</v>
      </c>
      <c r="AX540" s="15" t="s">
        <v>80</v>
      </c>
      <c r="AY540" s="257" t="s">
        <v>132</v>
      </c>
    </row>
    <row r="541" s="2" customFormat="1" ht="24.15" customHeight="1">
      <c r="A541" s="41"/>
      <c r="B541" s="42"/>
      <c r="C541" s="207" t="s">
        <v>90</v>
      </c>
      <c r="D541" s="207" t="s">
        <v>134</v>
      </c>
      <c r="E541" s="208" t="s">
        <v>417</v>
      </c>
      <c r="F541" s="209" t="s">
        <v>418</v>
      </c>
      <c r="G541" s="210" t="s">
        <v>381</v>
      </c>
      <c r="H541" s="211">
        <v>241.09999999999999</v>
      </c>
      <c r="I541" s="212"/>
      <c r="J541" s="213">
        <f>ROUND(I541*H541,2)</f>
        <v>0</v>
      </c>
      <c r="K541" s="209" t="s">
        <v>138</v>
      </c>
      <c r="L541" s="47"/>
      <c r="M541" s="214" t="s">
        <v>19</v>
      </c>
      <c r="N541" s="215" t="s">
        <v>43</v>
      </c>
      <c r="O541" s="87"/>
      <c r="P541" s="216">
        <f>O541*H541</f>
        <v>0</v>
      </c>
      <c r="Q541" s="216">
        <v>0</v>
      </c>
      <c r="R541" s="216">
        <f>Q541*H541</f>
        <v>0</v>
      </c>
      <c r="S541" s="216">
        <v>0</v>
      </c>
      <c r="T541" s="217">
        <f>S541*H541</f>
        <v>0</v>
      </c>
      <c r="U541" s="41"/>
      <c r="V541" s="41"/>
      <c r="W541" s="41"/>
      <c r="X541" s="41"/>
      <c r="Y541" s="41"/>
      <c r="Z541" s="41"/>
      <c r="AA541" s="41"/>
      <c r="AB541" s="41"/>
      <c r="AC541" s="41"/>
      <c r="AD541" s="41"/>
      <c r="AE541" s="41"/>
      <c r="AR541" s="218" t="s">
        <v>139</v>
      </c>
      <c r="AT541" s="218" t="s">
        <v>134</v>
      </c>
      <c r="AU541" s="218" t="s">
        <v>83</v>
      </c>
      <c r="AY541" s="20" t="s">
        <v>132</v>
      </c>
      <c r="BE541" s="219">
        <f>IF(N541="základní",J541,0)</f>
        <v>0</v>
      </c>
      <c r="BF541" s="219">
        <f>IF(N541="snížená",J541,0)</f>
        <v>0</v>
      </c>
      <c r="BG541" s="219">
        <f>IF(N541="zákl. přenesená",J541,0)</f>
        <v>0</v>
      </c>
      <c r="BH541" s="219">
        <f>IF(N541="sníž. přenesená",J541,0)</f>
        <v>0</v>
      </c>
      <c r="BI541" s="219">
        <f>IF(N541="nulová",J541,0)</f>
        <v>0</v>
      </c>
      <c r="BJ541" s="20" t="s">
        <v>80</v>
      </c>
      <c r="BK541" s="219">
        <f>ROUND(I541*H541,2)</f>
        <v>0</v>
      </c>
      <c r="BL541" s="20" t="s">
        <v>139</v>
      </c>
      <c r="BM541" s="218" t="s">
        <v>419</v>
      </c>
    </row>
    <row r="542" s="2" customFormat="1">
      <c r="A542" s="41"/>
      <c r="B542" s="42"/>
      <c r="C542" s="43"/>
      <c r="D542" s="220" t="s">
        <v>141</v>
      </c>
      <c r="E542" s="43"/>
      <c r="F542" s="221" t="s">
        <v>420</v>
      </c>
      <c r="G542" s="43"/>
      <c r="H542" s="43"/>
      <c r="I542" s="222"/>
      <c r="J542" s="43"/>
      <c r="K542" s="43"/>
      <c r="L542" s="47"/>
      <c r="M542" s="223"/>
      <c r="N542" s="224"/>
      <c r="O542" s="87"/>
      <c r="P542" s="87"/>
      <c r="Q542" s="87"/>
      <c r="R542" s="87"/>
      <c r="S542" s="87"/>
      <c r="T542" s="88"/>
      <c r="U542" s="41"/>
      <c r="V542" s="41"/>
      <c r="W542" s="41"/>
      <c r="X542" s="41"/>
      <c r="Y542" s="41"/>
      <c r="Z542" s="41"/>
      <c r="AA542" s="41"/>
      <c r="AB542" s="41"/>
      <c r="AC542" s="41"/>
      <c r="AD542" s="41"/>
      <c r="AE542" s="41"/>
      <c r="AT542" s="20" t="s">
        <v>141</v>
      </c>
      <c r="AU542" s="20" t="s">
        <v>83</v>
      </c>
    </row>
    <row r="543" s="14" customFormat="1">
      <c r="A543" s="14"/>
      <c r="B543" s="236"/>
      <c r="C543" s="237"/>
      <c r="D543" s="227" t="s">
        <v>143</v>
      </c>
      <c r="E543" s="238" t="s">
        <v>19</v>
      </c>
      <c r="F543" s="239" t="s">
        <v>1214</v>
      </c>
      <c r="G543" s="237"/>
      <c r="H543" s="240">
        <v>229.40000000000001</v>
      </c>
      <c r="I543" s="241"/>
      <c r="J543" s="237"/>
      <c r="K543" s="237"/>
      <c r="L543" s="242"/>
      <c r="M543" s="243"/>
      <c r="N543" s="244"/>
      <c r="O543" s="244"/>
      <c r="P543" s="244"/>
      <c r="Q543" s="244"/>
      <c r="R543" s="244"/>
      <c r="S543" s="244"/>
      <c r="T543" s="245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46" t="s">
        <v>143</v>
      </c>
      <c r="AU543" s="246" t="s">
        <v>83</v>
      </c>
      <c r="AV543" s="14" t="s">
        <v>83</v>
      </c>
      <c r="AW543" s="14" t="s">
        <v>33</v>
      </c>
      <c r="AX543" s="14" t="s">
        <v>72</v>
      </c>
      <c r="AY543" s="246" t="s">
        <v>132</v>
      </c>
    </row>
    <row r="544" s="14" customFormat="1">
      <c r="A544" s="14"/>
      <c r="B544" s="236"/>
      <c r="C544" s="237"/>
      <c r="D544" s="227" t="s">
        <v>143</v>
      </c>
      <c r="E544" s="238" t="s">
        <v>19</v>
      </c>
      <c r="F544" s="239" t="s">
        <v>1215</v>
      </c>
      <c r="G544" s="237"/>
      <c r="H544" s="240">
        <v>11.699999999999999</v>
      </c>
      <c r="I544" s="241"/>
      <c r="J544" s="237"/>
      <c r="K544" s="237"/>
      <c r="L544" s="242"/>
      <c r="M544" s="243"/>
      <c r="N544" s="244"/>
      <c r="O544" s="244"/>
      <c r="P544" s="244"/>
      <c r="Q544" s="244"/>
      <c r="R544" s="244"/>
      <c r="S544" s="244"/>
      <c r="T544" s="245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46" t="s">
        <v>143</v>
      </c>
      <c r="AU544" s="246" t="s">
        <v>83</v>
      </c>
      <c r="AV544" s="14" t="s">
        <v>83</v>
      </c>
      <c r="AW544" s="14" t="s">
        <v>33</v>
      </c>
      <c r="AX544" s="14" t="s">
        <v>72</v>
      </c>
      <c r="AY544" s="246" t="s">
        <v>132</v>
      </c>
    </row>
    <row r="545" s="15" customFormat="1">
      <c r="A545" s="15"/>
      <c r="B545" s="247"/>
      <c r="C545" s="248"/>
      <c r="D545" s="227" t="s">
        <v>143</v>
      </c>
      <c r="E545" s="249" t="s">
        <v>19</v>
      </c>
      <c r="F545" s="250" t="s">
        <v>148</v>
      </c>
      <c r="G545" s="248"/>
      <c r="H545" s="251">
        <v>241.09999999999999</v>
      </c>
      <c r="I545" s="252"/>
      <c r="J545" s="248"/>
      <c r="K545" s="248"/>
      <c r="L545" s="253"/>
      <c r="M545" s="254"/>
      <c r="N545" s="255"/>
      <c r="O545" s="255"/>
      <c r="P545" s="255"/>
      <c r="Q545" s="255"/>
      <c r="R545" s="255"/>
      <c r="S545" s="255"/>
      <c r="T545" s="256"/>
      <c r="U545" s="15"/>
      <c r="V545" s="15"/>
      <c r="W545" s="15"/>
      <c r="X545" s="15"/>
      <c r="Y545" s="15"/>
      <c r="Z545" s="15"/>
      <c r="AA545" s="15"/>
      <c r="AB545" s="15"/>
      <c r="AC545" s="15"/>
      <c r="AD545" s="15"/>
      <c r="AE545" s="15"/>
      <c r="AT545" s="257" t="s">
        <v>143</v>
      </c>
      <c r="AU545" s="257" t="s">
        <v>83</v>
      </c>
      <c r="AV545" s="15" t="s">
        <v>139</v>
      </c>
      <c r="AW545" s="15" t="s">
        <v>33</v>
      </c>
      <c r="AX545" s="15" t="s">
        <v>80</v>
      </c>
      <c r="AY545" s="257" t="s">
        <v>132</v>
      </c>
    </row>
    <row r="546" s="2" customFormat="1" ht="24.15" customHeight="1">
      <c r="A546" s="41"/>
      <c r="B546" s="42"/>
      <c r="C546" s="207" t="s">
        <v>94</v>
      </c>
      <c r="D546" s="207" t="s">
        <v>134</v>
      </c>
      <c r="E546" s="208" t="s">
        <v>423</v>
      </c>
      <c r="F546" s="209" t="s">
        <v>424</v>
      </c>
      <c r="G546" s="210" t="s">
        <v>381</v>
      </c>
      <c r="H546" s="211">
        <v>81.400000000000006</v>
      </c>
      <c r="I546" s="212"/>
      <c r="J546" s="213">
        <f>ROUND(I546*H546,2)</f>
        <v>0</v>
      </c>
      <c r="K546" s="209" t="s">
        <v>138</v>
      </c>
      <c r="L546" s="47"/>
      <c r="M546" s="214" t="s">
        <v>19</v>
      </c>
      <c r="N546" s="215" t="s">
        <v>43</v>
      </c>
      <c r="O546" s="87"/>
      <c r="P546" s="216">
        <f>O546*H546</f>
        <v>0</v>
      </c>
      <c r="Q546" s="216">
        <v>0</v>
      </c>
      <c r="R546" s="216">
        <f>Q546*H546</f>
        <v>0</v>
      </c>
      <c r="S546" s="216">
        <v>0</v>
      </c>
      <c r="T546" s="217">
        <f>S546*H546</f>
        <v>0</v>
      </c>
      <c r="U546" s="41"/>
      <c r="V546" s="41"/>
      <c r="W546" s="41"/>
      <c r="X546" s="41"/>
      <c r="Y546" s="41"/>
      <c r="Z546" s="41"/>
      <c r="AA546" s="41"/>
      <c r="AB546" s="41"/>
      <c r="AC546" s="41"/>
      <c r="AD546" s="41"/>
      <c r="AE546" s="41"/>
      <c r="AR546" s="218" t="s">
        <v>139</v>
      </c>
      <c r="AT546" s="218" t="s">
        <v>134</v>
      </c>
      <c r="AU546" s="218" t="s">
        <v>83</v>
      </c>
      <c r="AY546" s="20" t="s">
        <v>132</v>
      </c>
      <c r="BE546" s="219">
        <f>IF(N546="základní",J546,0)</f>
        <v>0</v>
      </c>
      <c r="BF546" s="219">
        <f>IF(N546="snížená",J546,0)</f>
        <v>0</v>
      </c>
      <c r="BG546" s="219">
        <f>IF(N546="zákl. přenesená",J546,0)</f>
        <v>0</v>
      </c>
      <c r="BH546" s="219">
        <f>IF(N546="sníž. přenesená",J546,0)</f>
        <v>0</v>
      </c>
      <c r="BI546" s="219">
        <f>IF(N546="nulová",J546,0)</f>
        <v>0</v>
      </c>
      <c r="BJ546" s="20" t="s">
        <v>80</v>
      </c>
      <c r="BK546" s="219">
        <f>ROUND(I546*H546,2)</f>
        <v>0</v>
      </c>
      <c r="BL546" s="20" t="s">
        <v>139</v>
      </c>
      <c r="BM546" s="218" t="s">
        <v>425</v>
      </c>
    </row>
    <row r="547" s="2" customFormat="1">
      <c r="A547" s="41"/>
      <c r="B547" s="42"/>
      <c r="C547" s="43"/>
      <c r="D547" s="220" t="s">
        <v>141</v>
      </c>
      <c r="E547" s="43"/>
      <c r="F547" s="221" t="s">
        <v>426</v>
      </c>
      <c r="G547" s="43"/>
      <c r="H547" s="43"/>
      <c r="I547" s="222"/>
      <c r="J547" s="43"/>
      <c r="K547" s="43"/>
      <c r="L547" s="47"/>
      <c r="M547" s="223"/>
      <c r="N547" s="224"/>
      <c r="O547" s="87"/>
      <c r="P547" s="87"/>
      <c r="Q547" s="87"/>
      <c r="R547" s="87"/>
      <c r="S547" s="87"/>
      <c r="T547" s="88"/>
      <c r="U547" s="41"/>
      <c r="V547" s="41"/>
      <c r="W547" s="41"/>
      <c r="X547" s="41"/>
      <c r="Y547" s="41"/>
      <c r="Z547" s="41"/>
      <c r="AA547" s="41"/>
      <c r="AB547" s="41"/>
      <c r="AC547" s="41"/>
      <c r="AD547" s="41"/>
      <c r="AE547" s="41"/>
      <c r="AT547" s="20" t="s">
        <v>141</v>
      </c>
      <c r="AU547" s="20" t="s">
        <v>83</v>
      </c>
    </row>
    <row r="548" s="14" customFormat="1">
      <c r="A548" s="14"/>
      <c r="B548" s="236"/>
      <c r="C548" s="237"/>
      <c r="D548" s="227" t="s">
        <v>143</v>
      </c>
      <c r="E548" s="238" t="s">
        <v>19</v>
      </c>
      <c r="F548" s="239" t="s">
        <v>1220</v>
      </c>
      <c r="G548" s="237"/>
      <c r="H548" s="240">
        <v>81.400000000000006</v>
      </c>
      <c r="I548" s="241"/>
      <c r="J548" s="237"/>
      <c r="K548" s="237"/>
      <c r="L548" s="242"/>
      <c r="M548" s="243"/>
      <c r="N548" s="244"/>
      <c r="O548" s="244"/>
      <c r="P548" s="244"/>
      <c r="Q548" s="244"/>
      <c r="R548" s="244"/>
      <c r="S548" s="244"/>
      <c r="T548" s="245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46" t="s">
        <v>143</v>
      </c>
      <c r="AU548" s="246" t="s">
        <v>83</v>
      </c>
      <c r="AV548" s="14" t="s">
        <v>83</v>
      </c>
      <c r="AW548" s="14" t="s">
        <v>33</v>
      </c>
      <c r="AX548" s="14" t="s">
        <v>80</v>
      </c>
      <c r="AY548" s="246" t="s">
        <v>132</v>
      </c>
    </row>
    <row r="549" s="12" customFormat="1" ht="22.8" customHeight="1">
      <c r="A549" s="12"/>
      <c r="B549" s="191"/>
      <c r="C549" s="192"/>
      <c r="D549" s="193" t="s">
        <v>71</v>
      </c>
      <c r="E549" s="205" t="s">
        <v>427</v>
      </c>
      <c r="F549" s="205" t="s">
        <v>428</v>
      </c>
      <c r="G549" s="192"/>
      <c r="H549" s="192"/>
      <c r="I549" s="195"/>
      <c r="J549" s="206">
        <f>BK549</f>
        <v>0</v>
      </c>
      <c r="K549" s="192"/>
      <c r="L549" s="197"/>
      <c r="M549" s="198"/>
      <c r="N549" s="199"/>
      <c r="O549" s="199"/>
      <c r="P549" s="200">
        <f>SUM(P550:P551)</f>
        <v>0</v>
      </c>
      <c r="Q549" s="199"/>
      <c r="R549" s="200">
        <f>SUM(R550:R551)</f>
        <v>0</v>
      </c>
      <c r="S549" s="199"/>
      <c r="T549" s="201">
        <f>SUM(T550:T551)</f>
        <v>0</v>
      </c>
      <c r="U549" s="12"/>
      <c r="V549" s="12"/>
      <c r="W549" s="12"/>
      <c r="X549" s="12"/>
      <c r="Y549" s="12"/>
      <c r="Z549" s="12"/>
      <c r="AA549" s="12"/>
      <c r="AB549" s="12"/>
      <c r="AC549" s="12"/>
      <c r="AD549" s="12"/>
      <c r="AE549" s="12"/>
      <c r="AR549" s="202" t="s">
        <v>80</v>
      </c>
      <c r="AT549" s="203" t="s">
        <v>71</v>
      </c>
      <c r="AU549" s="203" t="s">
        <v>80</v>
      </c>
      <c r="AY549" s="202" t="s">
        <v>132</v>
      </c>
      <c r="BK549" s="204">
        <f>SUM(BK550:BK551)</f>
        <v>0</v>
      </c>
    </row>
    <row r="550" s="2" customFormat="1" ht="24.15" customHeight="1">
      <c r="A550" s="41"/>
      <c r="B550" s="42"/>
      <c r="C550" s="207" t="s">
        <v>1242</v>
      </c>
      <c r="D550" s="207" t="s">
        <v>134</v>
      </c>
      <c r="E550" s="208" t="s">
        <v>430</v>
      </c>
      <c r="F550" s="209" t="s">
        <v>431</v>
      </c>
      <c r="G550" s="210" t="s">
        <v>381</v>
      </c>
      <c r="H550" s="211">
        <v>126.142</v>
      </c>
      <c r="I550" s="212"/>
      <c r="J550" s="213">
        <f>ROUND(I550*H550,2)</f>
        <v>0</v>
      </c>
      <c r="K550" s="209" t="s">
        <v>138</v>
      </c>
      <c r="L550" s="47"/>
      <c r="M550" s="214" t="s">
        <v>19</v>
      </c>
      <c r="N550" s="215" t="s">
        <v>43</v>
      </c>
      <c r="O550" s="87"/>
      <c r="P550" s="216">
        <f>O550*H550</f>
        <v>0</v>
      </c>
      <c r="Q550" s="216">
        <v>0</v>
      </c>
      <c r="R550" s="216">
        <f>Q550*H550</f>
        <v>0</v>
      </c>
      <c r="S550" s="216">
        <v>0</v>
      </c>
      <c r="T550" s="217">
        <f>S550*H550</f>
        <v>0</v>
      </c>
      <c r="U550" s="41"/>
      <c r="V550" s="41"/>
      <c r="W550" s="41"/>
      <c r="X550" s="41"/>
      <c r="Y550" s="41"/>
      <c r="Z550" s="41"/>
      <c r="AA550" s="41"/>
      <c r="AB550" s="41"/>
      <c r="AC550" s="41"/>
      <c r="AD550" s="41"/>
      <c r="AE550" s="41"/>
      <c r="AR550" s="218" t="s">
        <v>139</v>
      </c>
      <c r="AT550" s="218" t="s">
        <v>134</v>
      </c>
      <c r="AU550" s="218" t="s">
        <v>83</v>
      </c>
      <c r="AY550" s="20" t="s">
        <v>132</v>
      </c>
      <c r="BE550" s="219">
        <f>IF(N550="základní",J550,0)</f>
        <v>0</v>
      </c>
      <c r="BF550" s="219">
        <f>IF(N550="snížená",J550,0)</f>
        <v>0</v>
      </c>
      <c r="BG550" s="219">
        <f>IF(N550="zákl. přenesená",J550,0)</f>
        <v>0</v>
      </c>
      <c r="BH550" s="219">
        <f>IF(N550="sníž. přenesená",J550,0)</f>
        <v>0</v>
      </c>
      <c r="BI550" s="219">
        <f>IF(N550="nulová",J550,0)</f>
        <v>0</v>
      </c>
      <c r="BJ550" s="20" t="s">
        <v>80</v>
      </c>
      <c r="BK550" s="219">
        <f>ROUND(I550*H550,2)</f>
        <v>0</v>
      </c>
      <c r="BL550" s="20" t="s">
        <v>139</v>
      </c>
      <c r="BM550" s="218" t="s">
        <v>432</v>
      </c>
    </row>
    <row r="551" s="2" customFormat="1">
      <c r="A551" s="41"/>
      <c r="B551" s="42"/>
      <c r="C551" s="43"/>
      <c r="D551" s="220" t="s">
        <v>141</v>
      </c>
      <c r="E551" s="43"/>
      <c r="F551" s="221" t="s">
        <v>433</v>
      </c>
      <c r="G551" s="43"/>
      <c r="H551" s="43"/>
      <c r="I551" s="222"/>
      <c r="J551" s="43"/>
      <c r="K551" s="43"/>
      <c r="L551" s="47"/>
      <c r="M551" s="269"/>
      <c r="N551" s="270"/>
      <c r="O551" s="271"/>
      <c r="P551" s="271"/>
      <c r="Q551" s="271"/>
      <c r="R551" s="271"/>
      <c r="S551" s="271"/>
      <c r="T551" s="272"/>
      <c r="U551" s="41"/>
      <c r="V551" s="41"/>
      <c r="W551" s="41"/>
      <c r="X551" s="41"/>
      <c r="Y551" s="41"/>
      <c r="Z551" s="41"/>
      <c r="AA551" s="41"/>
      <c r="AB551" s="41"/>
      <c r="AC551" s="41"/>
      <c r="AD551" s="41"/>
      <c r="AE551" s="41"/>
      <c r="AT551" s="20" t="s">
        <v>141</v>
      </c>
      <c r="AU551" s="20" t="s">
        <v>83</v>
      </c>
    </row>
    <row r="552" s="2" customFormat="1" ht="6.96" customHeight="1">
      <c r="A552" s="41"/>
      <c r="B552" s="62"/>
      <c r="C552" s="63"/>
      <c r="D552" s="63"/>
      <c r="E552" s="63"/>
      <c r="F552" s="63"/>
      <c r="G552" s="63"/>
      <c r="H552" s="63"/>
      <c r="I552" s="63"/>
      <c r="J552" s="63"/>
      <c r="K552" s="63"/>
      <c r="L552" s="47"/>
      <c r="M552" s="41"/>
      <c r="O552" s="41"/>
      <c r="P552" s="41"/>
      <c r="Q552" s="41"/>
      <c r="R552" s="41"/>
      <c r="S552" s="41"/>
      <c r="T552" s="41"/>
      <c r="U552" s="41"/>
      <c r="V552" s="41"/>
      <c r="W552" s="41"/>
      <c r="X552" s="41"/>
      <c r="Y552" s="41"/>
      <c r="Z552" s="41"/>
      <c r="AA552" s="41"/>
      <c r="AB552" s="41"/>
      <c r="AC552" s="41"/>
      <c r="AD552" s="41"/>
      <c r="AE552" s="41"/>
    </row>
  </sheetData>
  <sheetProtection sheet="1" autoFilter="0" formatColumns="0" formatRows="0" objects="1" scenarios="1" spinCount="100000" saltValue="CW09YKUUDAT3M84ac5obp3at2wILOqYUhAn5vshso0dSBTzGlzdi9dVHvVR+/Fc+cUmoQ6mmcFjcx+rjoPaidg==" hashValue="vRnUPZ1pSAnZ0cCLhBgwWXZMp+uVc45QorsVVgufQqxL524AbKotFSHBomNgOwf1py6yiuE2vJOOQzS+ewUIvQ==" algorithmName="SHA-512" password="CC35"/>
  <autoFilter ref="C85:K551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0" r:id="rId1" display="https://podminky.urs.cz/item/CS_URS_2024_01/111251101"/>
    <hyperlink ref="F93" r:id="rId2" display="https://podminky.urs.cz/item/CS_URS_2024_01/112155315"/>
    <hyperlink ref="F96" r:id="rId3" display="https://podminky.urs.cz/item/CS_URS_2024_01/113106134"/>
    <hyperlink ref="F99" r:id="rId4" display="https://podminky.urs.cz/item/CS_URS_2024_01/113106185"/>
    <hyperlink ref="F102" r:id="rId5" display="https://podminky.urs.cz/item/CS_URS_2024_01/113107226"/>
    <hyperlink ref="F105" r:id="rId6" display="https://podminky.urs.cz/item/CS_URS_2024_01/113107242"/>
    <hyperlink ref="F108" r:id="rId7" display="https://podminky.urs.cz/item/CS_URS_2024_01/113201112"/>
    <hyperlink ref="F111" r:id="rId8" display="https://podminky.urs.cz/item/CS_URS_2024_01/113202111"/>
    <hyperlink ref="F114" r:id="rId9" display="https://podminky.urs.cz/item/CS_URS_2024_01/113203111"/>
    <hyperlink ref="F117" r:id="rId10" display="https://podminky.urs.cz/item/CS_URS_2024_01/113204111"/>
    <hyperlink ref="F120" r:id="rId11" display="https://podminky.urs.cz/item/CS_URS_2024_01/121151104"/>
    <hyperlink ref="F124" r:id="rId12" display="https://podminky.urs.cz/item/CS_URS_2024_01/122452513"/>
    <hyperlink ref="F127" r:id="rId13" display="https://podminky.urs.cz/item/CS_URS_2024_01/129951122"/>
    <hyperlink ref="F131" r:id="rId14" display="https://podminky.urs.cz/item/CS_URS_2024_01/132351101"/>
    <hyperlink ref="F135" r:id="rId15" display="https://podminky.urs.cz/item/CS_URS_2024_01/133251101"/>
    <hyperlink ref="F139" r:id="rId16" display="https://podminky.urs.cz/item/CS_URS_2024_01/162351103"/>
    <hyperlink ref="F143" r:id="rId17" display="https://podminky.urs.cz/item/CS_URS_2024_01/162351123"/>
    <hyperlink ref="F147" r:id="rId18" display="https://podminky.urs.cz/item/CS_URS_2024_01/162651112"/>
    <hyperlink ref="F154" r:id="rId19" display="https://podminky.urs.cz/item/CS_URS_2024_01/162751137"/>
    <hyperlink ref="F160" r:id="rId20" display="https://podminky.urs.cz/item/CS_URS_2024_01/162751139"/>
    <hyperlink ref="F164" r:id="rId21" display="https://podminky.urs.cz/item/CS_URS_2024_01/162751157"/>
    <hyperlink ref="F167" r:id="rId22" display="https://podminky.urs.cz/item/CS_URS_2024_01/162751159"/>
    <hyperlink ref="F171" r:id="rId23" display="https://podminky.urs.cz/item/CS_URS_2024_01/167151101"/>
    <hyperlink ref="F175" r:id="rId24" display="https://podminky.urs.cz/item/CS_URS_2024_01/167151102"/>
    <hyperlink ref="F179" r:id="rId25" display="https://podminky.urs.cz/item/CS_URS_2024_01/171201231"/>
    <hyperlink ref="F183" r:id="rId26" display="https://podminky.urs.cz/item/CS_URS_2024_01/171251101"/>
    <hyperlink ref="F186" r:id="rId27" display="https://podminky.urs.cz/item/CS_URS_2024_01/171251201"/>
    <hyperlink ref="F193" r:id="rId28" display="https://podminky.urs.cz/item/CS_URS_2024_01/181252305"/>
    <hyperlink ref="F205" r:id="rId29" display="https://podminky.urs.cz/item/CS_URS_2024_01/181351003"/>
    <hyperlink ref="F208" r:id="rId30" display="https://podminky.urs.cz/item/CS_URS_2024_01/181411131"/>
    <hyperlink ref="F214" r:id="rId31" display="https://podminky.urs.cz/item/CS_URS_2024_01/211521111"/>
    <hyperlink ref="F218" r:id="rId32" display="https://podminky.urs.cz/item/CS_URS_2024_01/211561111"/>
    <hyperlink ref="F221" r:id="rId33" display="https://podminky.urs.cz/item/CS_URS_2024_01/212532111"/>
    <hyperlink ref="F224" r:id="rId34" display="https://podminky.urs.cz/item/CS_URS_2024_01/212755216"/>
    <hyperlink ref="F227" r:id="rId35" display="https://podminky.urs.cz/item/CS_URS_2024_01/213141111"/>
    <hyperlink ref="F234" r:id="rId36" display="https://podminky.urs.cz/item/CS_URS_2024_01/564851011"/>
    <hyperlink ref="F244" r:id="rId37" display="https://podminky.urs.cz/item/CS_URS_2024_01/564851111"/>
    <hyperlink ref="F248" r:id="rId38" display="https://podminky.urs.cz/item/CS_URS_2024_01/564871011"/>
    <hyperlink ref="F253" r:id="rId39" display="https://podminky.urs.cz/item/CS_URS_2024_01/565135121"/>
    <hyperlink ref="F260" r:id="rId40" display="https://podminky.urs.cz/item/CS_URS_2024_01/573211107"/>
    <hyperlink ref="F267" r:id="rId41" display="https://podminky.urs.cz/item/CS_URS_2024_01/573211108"/>
    <hyperlink ref="F273" r:id="rId42" display="https://podminky.urs.cz/item/CS_URS_2024_01/577144141"/>
    <hyperlink ref="F282" r:id="rId43" display="https://podminky.urs.cz/item/CS_URS_2024_01/577155142"/>
    <hyperlink ref="F286" r:id="rId44" display="https://podminky.urs.cz/item/CS_URS_2024_01/591211111"/>
    <hyperlink ref="F291" r:id="rId45" display="https://podminky.urs.cz/item/CS_URS_2024_01/596211110"/>
    <hyperlink ref="F307" r:id="rId46" display="https://podminky.urs.cz/item/CS_URS_2024_01/596211210"/>
    <hyperlink ref="F321" r:id="rId47" display="https://podminky.urs.cz/item/CS_URS_2024_01/913121111"/>
    <hyperlink ref="F328" r:id="rId48" display="https://podminky.urs.cz/item/CS_URS_2024_01/913121211"/>
    <hyperlink ref="F332" r:id="rId49" display="https://podminky.urs.cz/item/CS_URS_2024_01/913221113"/>
    <hyperlink ref="F336" r:id="rId50" display="https://podminky.urs.cz/item/CS_URS_2024_01/913221213"/>
    <hyperlink ref="F340" r:id="rId51" display="https://podminky.urs.cz/item/CS_URS_2024_01/913321111"/>
    <hyperlink ref="F345" r:id="rId52" display="https://podminky.urs.cz/item/CS_URS_2024_01/913321211"/>
    <hyperlink ref="F349" r:id="rId53" display="https://podminky.urs.cz/item/CS_URS_2024_01/914111111"/>
    <hyperlink ref="F392" r:id="rId54" display="https://podminky.urs.cz/item/CS_URS_2024_01/914511112"/>
    <hyperlink ref="F409" r:id="rId55" display="https://podminky.urs.cz/item/CS_URS_2024_01/915211112"/>
    <hyperlink ref="F413" r:id="rId56" display="https://podminky.urs.cz/item/CS_URS_2024_01/915231112"/>
    <hyperlink ref="F417" r:id="rId57" display="https://podminky.urs.cz/item/CS_URS_2024_01/915611111"/>
    <hyperlink ref="F419" r:id="rId58" display="https://podminky.urs.cz/item/CS_URS_2024_01/915621111"/>
    <hyperlink ref="F421" r:id="rId59" display="https://podminky.urs.cz/item/CS_URS_2024_01/916111113"/>
    <hyperlink ref="F426" r:id="rId60" display="https://podminky.urs.cz/item/CS_URS_2024_01/916131213"/>
    <hyperlink ref="F440" r:id="rId61" display="https://podminky.urs.cz/item/CS_URS_2024_01/916331112"/>
    <hyperlink ref="F444" r:id="rId62" display="https://podminky.urs.cz/item/CS_URS_2024_01/916991121"/>
    <hyperlink ref="F451" r:id="rId63" display="https://podminky.urs.cz/item/CS_URS_2024_01/919731122"/>
    <hyperlink ref="F454" r:id="rId64" display="https://podminky.urs.cz/item/CS_URS_2024_01/919732211"/>
    <hyperlink ref="F457" r:id="rId65" display="https://podminky.urs.cz/item/CS_URS_2024_01/919735112"/>
    <hyperlink ref="F460" r:id="rId66" display="https://podminky.urs.cz/item/CS_URS_2024_01/938908411"/>
    <hyperlink ref="F466" r:id="rId67" display="https://podminky.urs.cz/item/CS_URS_2024_01/938909311"/>
    <hyperlink ref="F472" r:id="rId68" display="https://podminky.urs.cz/item/CS_URS_2024_01/966006132"/>
    <hyperlink ref="F479" r:id="rId69" display="https://podminky.urs.cz/item/CS_URS_2024_01/966006211"/>
    <hyperlink ref="F487" r:id="rId70" display="https://podminky.urs.cz/item/CS_URS_2024_01/979054451"/>
    <hyperlink ref="F490" r:id="rId71" display="https://podminky.urs.cz/item/CS_URS_2024_01/979071112"/>
    <hyperlink ref="F494" r:id="rId72" display="https://podminky.urs.cz/item/CS_URS_2024_01/979071121"/>
    <hyperlink ref="F498" r:id="rId73" display="https://podminky.urs.cz/item/CS_URS_2024_01/997221551"/>
    <hyperlink ref="F503" r:id="rId74" display="https://podminky.urs.cz/item/CS_URS_2024_01/997221559"/>
    <hyperlink ref="F509" r:id="rId75" display="https://podminky.urs.cz/item/CS_URS_2024_01/997221561"/>
    <hyperlink ref="F512" r:id="rId76" display="https://podminky.urs.cz/item/CS_URS_2024_01/997221569"/>
    <hyperlink ref="F516" r:id="rId77" display="https://podminky.urs.cz/item/CS_URS_2024_01/997221571"/>
    <hyperlink ref="F525" r:id="rId78" display="https://podminky.urs.cz/item/CS_URS_2024_01/997221579"/>
    <hyperlink ref="F536" r:id="rId79" display="https://podminky.urs.cz/item/CS_URS_2024_01/997221861"/>
    <hyperlink ref="F542" r:id="rId80" display="https://podminky.urs.cz/item/CS_URS_2024_01/997221873"/>
    <hyperlink ref="F547" r:id="rId81" display="https://podminky.urs.cz/item/CS_URS_2024_01/997221875"/>
    <hyperlink ref="F551" r:id="rId82" display="https://podminky.urs.cz/item/CS_URS_2024_01/998225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3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96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83</v>
      </c>
    </row>
    <row r="4" s="1" customFormat="1" ht="24.96" customHeight="1">
      <c r="B4" s="23"/>
      <c r="D4" s="133" t="s">
        <v>104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II/201 - BROUMOV - PRŮTAH, VJEZDOVÉ BRÁNY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105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1243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93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15. 4. 2024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19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887</v>
      </c>
      <c r="F15" s="41"/>
      <c r="G15" s="41"/>
      <c r="H15" s="41"/>
      <c r="I15" s="135" t="s">
        <v>28</v>
      </c>
      <c r="J15" s="139" t="s">
        <v>19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29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28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31</v>
      </c>
      <c r="E20" s="41"/>
      <c r="F20" s="41"/>
      <c r="G20" s="41"/>
      <c r="H20" s="41"/>
      <c r="I20" s="135" t="s">
        <v>26</v>
      </c>
      <c r="J20" s="139" t="s">
        <v>19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32</v>
      </c>
      <c r="F21" s="41"/>
      <c r="G21" s="41"/>
      <c r="H21" s="41"/>
      <c r="I21" s="135" t="s">
        <v>28</v>
      </c>
      <c r="J21" s="139" t="s">
        <v>19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34</v>
      </c>
      <c r="E23" s="41"/>
      <c r="F23" s="41"/>
      <c r="G23" s="41"/>
      <c r="H23" s="41"/>
      <c r="I23" s="135" t="s">
        <v>26</v>
      </c>
      <c r="J23" s="139" t="s">
        <v>19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35</v>
      </c>
      <c r="F24" s="41"/>
      <c r="G24" s="41"/>
      <c r="H24" s="41"/>
      <c r="I24" s="135" t="s">
        <v>28</v>
      </c>
      <c r="J24" s="139" t="s">
        <v>19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36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38</v>
      </c>
      <c r="E30" s="41"/>
      <c r="F30" s="41"/>
      <c r="G30" s="41"/>
      <c r="H30" s="41"/>
      <c r="I30" s="41"/>
      <c r="J30" s="147">
        <f>ROUND(J85,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40</v>
      </c>
      <c r="G32" s="41"/>
      <c r="H32" s="41"/>
      <c r="I32" s="148" t="s">
        <v>39</v>
      </c>
      <c r="J32" s="148" t="s">
        <v>41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42</v>
      </c>
      <c r="E33" s="135" t="s">
        <v>43</v>
      </c>
      <c r="F33" s="150">
        <f>ROUND((SUM(BE85:BE355)),  2)</f>
        <v>0</v>
      </c>
      <c r="G33" s="41"/>
      <c r="H33" s="41"/>
      <c r="I33" s="151">
        <v>0.20999999999999999</v>
      </c>
      <c r="J33" s="150">
        <f>ROUND(((SUM(BE85:BE355))*I33),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44</v>
      </c>
      <c r="F34" s="150">
        <f>ROUND((SUM(BF85:BF355)),  2)</f>
        <v>0</v>
      </c>
      <c r="G34" s="41"/>
      <c r="H34" s="41"/>
      <c r="I34" s="151">
        <v>0.12</v>
      </c>
      <c r="J34" s="150">
        <f>ROUND(((SUM(BF85:BF355))*I34),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45</v>
      </c>
      <c r="F35" s="150">
        <f>ROUND((SUM(BG85:BG355)),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46</v>
      </c>
      <c r="F36" s="150">
        <f>ROUND((SUM(BH85:BH355)),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47</v>
      </c>
      <c r="F37" s="150">
        <f>ROUND((SUM(BI85:BI355)),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48</v>
      </c>
      <c r="E39" s="154"/>
      <c r="F39" s="154"/>
      <c r="G39" s="155" t="s">
        <v>49</v>
      </c>
      <c r="H39" s="156" t="s">
        <v>50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107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II/201 - BROUMOV - PRŮTAH, VJEZDOVÉ BRÁNY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105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105 - ZŘÍZENÍ MÍSTA PRO PŘECHÁZENÍ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Broumov</v>
      </c>
      <c r="G52" s="43"/>
      <c r="H52" s="43"/>
      <c r="I52" s="35" t="s">
        <v>23</v>
      </c>
      <c r="J52" s="75" t="str">
        <f>IF(J12="","",J12)</f>
        <v>15. 4. 2024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Obec Broumov</v>
      </c>
      <c r="G54" s="43"/>
      <c r="H54" s="43"/>
      <c r="I54" s="35" t="s">
        <v>31</v>
      </c>
      <c r="J54" s="39" t="str">
        <f>E21</f>
        <v>Ing. Jaroslav Rojt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34</v>
      </c>
      <c r="J55" s="39" t="str">
        <f>E24</f>
        <v>Jan Leinhäupel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108</v>
      </c>
      <c r="D57" s="165"/>
      <c r="E57" s="165"/>
      <c r="F57" s="165"/>
      <c r="G57" s="165"/>
      <c r="H57" s="165"/>
      <c r="I57" s="165"/>
      <c r="J57" s="166" t="s">
        <v>109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70</v>
      </c>
      <c r="D59" s="43"/>
      <c r="E59" s="43"/>
      <c r="F59" s="43"/>
      <c r="G59" s="43"/>
      <c r="H59" s="43"/>
      <c r="I59" s="43"/>
      <c r="J59" s="105">
        <f>J85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110</v>
      </c>
    </row>
    <row r="60" s="9" customFormat="1" ht="24.96" customHeight="1">
      <c r="A60" s="9"/>
      <c r="B60" s="168"/>
      <c r="C60" s="169"/>
      <c r="D60" s="170" t="s">
        <v>111</v>
      </c>
      <c r="E60" s="171"/>
      <c r="F60" s="171"/>
      <c r="G60" s="171"/>
      <c r="H60" s="171"/>
      <c r="I60" s="171"/>
      <c r="J60" s="172">
        <f>J86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112</v>
      </c>
      <c r="E61" s="177"/>
      <c r="F61" s="177"/>
      <c r="G61" s="177"/>
      <c r="H61" s="177"/>
      <c r="I61" s="177"/>
      <c r="J61" s="178">
        <f>J87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113</v>
      </c>
      <c r="E62" s="177"/>
      <c r="F62" s="177"/>
      <c r="G62" s="177"/>
      <c r="H62" s="177"/>
      <c r="I62" s="177"/>
      <c r="J62" s="178">
        <f>J168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114</v>
      </c>
      <c r="E63" s="177"/>
      <c r="F63" s="177"/>
      <c r="G63" s="177"/>
      <c r="H63" s="177"/>
      <c r="I63" s="177"/>
      <c r="J63" s="178">
        <f>J217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115</v>
      </c>
      <c r="E64" s="177"/>
      <c r="F64" s="177"/>
      <c r="G64" s="177"/>
      <c r="H64" s="177"/>
      <c r="I64" s="177"/>
      <c r="J64" s="178">
        <f>J309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116</v>
      </c>
      <c r="E65" s="177"/>
      <c r="F65" s="177"/>
      <c r="G65" s="177"/>
      <c r="H65" s="177"/>
      <c r="I65" s="177"/>
      <c r="J65" s="178">
        <f>J353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137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6.96" customHeight="1">
      <c r="A67" s="41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71" s="2" customFormat="1" ht="6.96" customHeight="1">
      <c r="A71" s="41"/>
      <c r="B71" s="64"/>
      <c r="C71" s="65"/>
      <c r="D71" s="65"/>
      <c r="E71" s="65"/>
      <c r="F71" s="65"/>
      <c r="G71" s="65"/>
      <c r="H71" s="65"/>
      <c r="I71" s="65"/>
      <c r="J71" s="65"/>
      <c r="K71" s="65"/>
      <c r="L71" s="13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24.96" customHeight="1">
      <c r="A72" s="41"/>
      <c r="B72" s="42"/>
      <c r="C72" s="26" t="s">
        <v>117</v>
      </c>
      <c r="D72" s="43"/>
      <c r="E72" s="43"/>
      <c r="F72" s="43"/>
      <c r="G72" s="43"/>
      <c r="H72" s="43"/>
      <c r="I72" s="43"/>
      <c r="J72" s="43"/>
      <c r="K72" s="43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16</v>
      </c>
      <c r="D74" s="43"/>
      <c r="E74" s="43"/>
      <c r="F74" s="43"/>
      <c r="G74" s="43"/>
      <c r="H74" s="43"/>
      <c r="I74" s="43"/>
      <c r="J74" s="43"/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6.5" customHeight="1">
      <c r="A75" s="41"/>
      <c r="B75" s="42"/>
      <c r="C75" s="43"/>
      <c r="D75" s="43"/>
      <c r="E75" s="163" t="str">
        <f>E7</f>
        <v>II/201 - BROUMOV - PRŮTAH, VJEZDOVÉ BRÁNY</v>
      </c>
      <c r="F75" s="35"/>
      <c r="G75" s="35"/>
      <c r="H75" s="35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105</v>
      </c>
      <c r="D76" s="43"/>
      <c r="E76" s="43"/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6.5" customHeight="1">
      <c r="A77" s="41"/>
      <c r="B77" s="42"/>
      <c r="C77" s="43"/>
      <c r="D77" s="43"/>
      <c r="E77" s="72" t="str">
        <f>E9</f>
        <v>105 - ZŘÍZENÍ MÍSTA PRO PŘECHÁZENÍ</v>
      </c>
      <c r="F77" s="43"/>
      <c r="G77" s="43"/>
      <c r="H77" s="43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21</v>
      </c>
      <c r="D79" s="43"/>
      <c r="E79" s="43"/>
      <c r="F79" s="30" t="str">
        <f>F12</f>
        <v>Broumov</v>
      </c>
      <c r="G79" s="43"/>
      <c r="H79" s="43"/>
      <c r="I79" s="35" t="s">
        <v>23</v>
      </c>
      <c r="J79" s="75" t="str">
        <f>IF(J12="","",J12)</f>
        <v>15. 4. 2024</v>
      </c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5.15" customHeight="1">
      <c r="A81" s="41"/>
      <c r="B81" s="42"/>
      <c r="C81" s="35" t="s">
        <v>25</v>
      </c>
      <c r="D81" s="43"/>
      <c r="E81" s="43"/>
      <c r="F81" s="30" t="str">
        <f>E15</f>
        <v>Obec Broumov</v>
      </c>
      <c r="G81" s="43"/>
      <c r="H81" s="43"/>
      <c r="I81" s="35" t="s">
        <v>31</v>
      </c>
      <c r="J81" s="39" t="str">
        <f>E21</f>
        <v>Ing. Jaroslav Rojt</v>
      </c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5.15" customHeight="1">
      <c r="A82" s="41"/>
      <c r="B82" s="42"/>
      <c r="C82" s="35" t="s">
        <v>29</v>
      </c>
      <c r="D82" s="43"/>
      <c r="E82" s="43"/>
      <c r="F82" s="30" t="str">
        <f>IF(E18="","",E18)</f>
        <v>Vyplň údaj</v>
      </c>
      <c r="G82" s="43"/>
      <c r="H82" s="43"/>
      <c r="I82" s="35" t="s">
        <v>34</v>
      </c>
      <c r="J82" s="39" t="str">
        <f>E24</f>
        <v>Jan Leinhäupel</v>
      </c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0.32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11" customFormat="1" ht="29.28" customHeight="1">
      <c r="A84" s="180"/>
      <c r="B84" s="181"/>
      <c r="C84" s="182" t="s">
        <v>118</v>
      </c>
      <c r="D84" s="183" t="s">
        <v>57</v>
      </c>
      <c r="E84" s="183" t="s">
        <v>53</v>
      </c>
      <c r="F84" s="183" t="s">
        <v>54</v>
      </c>
      <c r="G84" s="183" t="s">
        <v>119</v>
      </c>
      <c r="H84" s="183" t="s">
        <v>120</v>
      </c>
      <c r="I84" s="183" t="s">
        <v>121</v>
      </c>
      <c r="J84" s="183" t="s">
        <v>109</v>
      </c>
      <c r="K84" s="184" t="s">
        <v>122</v>
      </c>
      <c r="L84" s="185"/>
      <c r="M84" s="95" t="s">
        <v>19</v>
      </c>
      <c r="N84" s="96" t="s">
        <v>42</v>
      </c>
      <c r="O84" s="96" t="s">
        <v>123</v>
      </c>
      <c r="P84" s="96" t="s">
        <v>124</v>
      </c>
      <c r="Q84" s="96" t="s">
        <v>125</v>
      </c>
      <c r="R84" s="96" t="s">
        <v>126</v>
      </c>
      <c r="S84" s="96" t="s">
        <v>127</v>
      </c>
      <c r="T84" s="97" t="s">
        <v>128</v>
      </c>
      <c r="U84" s="180"/>
      <c r="V84" s="180"/>
      <c r="W84" s="180"/>
      <c r="X84" s="180"/>
      <c r="Y84" s="180"/>
      <c r="Z84" s="180"/>
      <c r="AA84" s="180"/>
      <c r="AB84" s="180"/>
      <c r="AC84" s="180"/>
      <c r="AD84" s="180"/>
      <c r="AE84" s="180"/>
    </row>
    <row r="85" s="2" customFormat="1" ht="22.8" customHeight="1">
      <c r="A85" s="41"/>
      <c r="B85" s="42"/>
      <c r="C85" s="102" t="s">
        <v>129</v>
      </c>
      <c r="D85" s="43"/>
      <c r="E85" s="43"/>
      <c r="F85" s="43"/>
      <c r="G85" s="43"/>
      <c r="H85" s="43"/>
      <c r="I85" s="43"/>
      <c r="J85" s="186">
        <f>BK85</f>
        <v>0</v>
      </c>
      <c r="K85" s="43"/>
      <c r="L85" s="47"/>
      <c r="M85" s="98"/>
      <c r="N85" s="187"/>
      <c r="O85" s="99"/>
      <c r="P85" s="188">
        <f>P86</f>
        <v>0</v>
      </c>
      <c r="Q85" s="99"/>
      <c r="R85" s="188">
        <f>R86</f>
        <v>28.548414000000001</v>
      </c>
      <c r="S85" s="99"/>
      <c r="T85" s="189">
        <f>T86</f>
        <v>39.899999999999991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T85" s="20" t="s">
        <v>71</v>
      </c>
      <c r="AU85" s="20" t="s">
        <v>110</v>
      </c>
      <c r="BK85" s="190">
        <f>BK86</f>
        <v>0</v>
      </c>
    </row>
    <row r="86" s="12" customFormat="1" ht="25.92" customHeight="1">
      <c r="A86" s="12"/>
      <c r="B86" s="191"/>
      <c r="C86" s="192"/>
      <c r="D86" s="193" t="s">
        <v>71</v>
      </c>
      <c r="E86" s="194" t="s">
        <v>130</v>
      </c>
      <c r="F86" s="194" t="s">
        <v>131</v>
      </c>
      <c r="G86" s="192"/>
      <c r="H86" s="192"/>
      <c r="I86" s="195"/>
      <c r="J86" s="196">
        <f>BK86</f>
        <v>0</v>
      </c>
      <c r="K86" s="192"/>
      <c r="L86" s="197"/>
      <c r="M86" s="198"/>
      <c r="N86" s="199"/>
      <c r="O86" s="199"/>
      <c r="P86" s="200">
        <f>P87+P168+P217+P309+P353</f>
        <v>0</v>
      </c>
      <c r="Q86" s="199"/>
      <c r="R86" s="200">
        <f>R87+R168+R217+R309+R353</f>
        <v>28.548414000000001</v>
      </c>
      <c r="S86" s="199"/>
      <c r="T86" s="201">
        <f>T87+T168+T217+T309+T353</f>
        <v>39.899999999999991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2" t="s">
        <v>80</v>
      </c>
      <c r="AT86" s="203" t="s">
        <v>71</v>
      </c>
      <c r="AU86" s="203" t="s">
        <v>72</v>
      </c>
      <c r="AY86" s="202" t="s">
        <v>132</v>
      </c>
      <c r="BK86" s="204">
        <f>BK87+BK168+BK217+BK309+BK353</f>
        <v>0</v>
      </c>
    </row>
    <row r="87" s="12" customFormat="1" ht="22.8" customHeight="1">
      <c r="A87" s="12"/>
      <c r="B87" s="191"/>
      <c r="C87" s="192"/>
      <c r="D87" s="193" t="s">
        <v>71</v>
      </c>
      <c r="E87" s="205" t="s">
        <v>80</v>
      </c>
      <c r="F87" s="205" t="s">
        <v>133</v>
      </c>
      <c r="G87" s="192"/>
      <c r="H87" s="192"/>
      <c r="I87" s="195"/>
      <c r="J87" s="206">
        <f>BK87</f>
        <v>0</v>
      </c>
      <c r="K87" s="192"/>
      <c r="L87" s="197"/>
      <c r="M87" s="198"/>
      <c r="N87" s="199"/>
      <c r="O87" s="199"/>
      <c r="P87" s="200">
        <f>SUM(P88:P167)</f>
        <v>0</v>
      </c>
      <c r="Q87" s="199"/>
      <c r="R87" s="200">
        <f>SUM(R88:R167)</f>
        <v>0.0022000000000000001</v>
      </c>
      <c r="S87" s="199"/>
      <c r="T87" s="201">
        <f>SUM(T88:T167)</f>
        <v>36.929999999999993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2" t="s">
        <v>80</v>
      </c>
      <c r="AT87" s="203" t="s">
        <v>71</v>
      </c>
      <c r="AU87" s="203" t="s">
        <v>80</v>
      </c>
      <c r="AY87" s="202" t="s">
        <v>132</v>
      </c>
      <c r="BK87" s="204">
        <f>SUM(BK88:BK167)</f>
        <v>0</v>
      </c>
    </row>
    <row r="88" s="2" customFormat="1" ht="37.8" customHeight="1">
      <c r="A88" s="41"/>
      <c r="B88" s="42"/>
      <c r="C88" s="207" t="s">
        <v>80</v>
      </c>
      <c r="D88" s="207" t="s">
        <v>134</v>
      </c>
      <c r="E88" s="208" t="s">
        <v>804</v>
      </c>
      <c r="F88" s="209" t="s">
        <v>805</v>
      </c>
      <c r="G88" s="210" t="s">
        <v>137</v>
      </c>
      <c r="H88" s="211">
        <v>6.5</v>
      </c>
      <c r="I88" s="212"/>
      <c r="J88" s="213">
        <f>ROUND(I88*H88,2)</f>
        <v>0</v>
      </c>
      <c r="K88" s="209" t="s">
        <v>138</v>
      </c>
      <c r="L88" s="47"/>
      <c r="M88" s="214" t="s">
        <v>19</v>
      </c>
      <c r="N88" s="215" t="s">
        <v>43</v>
      </c>
      <c r="O88" s="87"/>
      <c r="P88" s="216">
        <f>O88*H88</f>
        <v>0</v>
      </c>
      <c r="Q88" s="216">
        <v>0</v>
      </c>
      <c r="R88" s="216">
        <f>Q88*H88</f>
        <v>0</v>
      </c>
      <c r="S88" s="216">
        <v>0.26000000000000001</v>
      </c>
      <c r="T88" s="217">
        <f>S88*H88</f>
        <v>1.69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18" t="s">
        <v>139</v>
      </c>
      <c r="AT88" s="218" t="s">
        <v>134</v>
      </c>
      <c r="AU88" s="218" t="s">
        <v>83</v>
      </c>
      <c r="AY88" s="20" t="s">
        <v>132</v>
      </c>
      <c r="BE88" s="219">
        <f>IF(N88="základní",J88,0)</f>
        <v>0</v>
      </c>
      <c r="BF88" s="219">
        <f>IF(N88="snížená",J88,0)</f>
        <v>0</v>
      </c>
      <c r="BG88" s="219">
        <f>IF(N88="zákl. přenesená",J88,0)</f>
        <v>0</v>
      </c>
      <c r="BH88" s="219">
        <f>IF(N88="sníž. přenesená",J88,0)</f>
        <v>0</v>
      </c>
      <c r="BI88" s="219">
        <f>IF(N88="nulová",J88,0)</f>
        <v>0</v>
      </c>
      <c r="BJ88" s="20" t="s">
        <v>80</v>
      </c>
      <c r="BK88" s="219">
        <f>ROUND(I88*H88,2)</f>
        <v>0</v>
      </c>
      <c r="BL88" s="20" t="s">
        <v>139</v>
      </c>
      <c r="BM88" s="218" t="s">
        <v>806</v>
      </c>
    </row>
    <row r="89" s="2" customFormat="1">
      <c r="A89" s="41"/>
      <c r="B89" s="42"/>
      <c r="C89" s="43"/>
      <c r="D89" s="220" t="s">
        <v>141</v>
      </c>
      <c r="E89" s="43"/>
      <c r="F89" s="221" t="s">
        <v>807</v>
      </c>
      <c r="G89" s="43"/>
      <c r="H89" s="43"/>
      <c r="I89" s="222"/>
      <c r="J89" s="43"/>
      <c r="K89" s="43"/>
      <c r="L89" s="47"/>
      <c r="M89" s="223"/>
      <c r="N89" s="224"/>
      <c r="O89" s="87"/>
      <c r="P89" s="87"/>
      <c r="Q89" s="87"/>
      <c r="R89" s="87"/>
      <c r="S89" s="87"/>
      <c r="T89" s="88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141</v>
      </c>
      <c r="AU89" s="20" t="s">
        <v>83</v>
      </c>
    </row>
    <row r="90" s="14" customFormat="1">
      <c r="A90" s="14"/>
      <c r="B90" s="236"/>
      <c r="C90" s="237"/>
      <c r="D90" s="227" t="s">
        <v>143</v>
      </c>
      <c r="E90" s="238" t="s">
        <v>19</v>
      </c>
      <c r="F90" s="239" t="s">
        <v>1244</v>
      </c>
      <c r="G90" s="237"/>
      <c r="H90" s="240">
        <v>6.5</v>
      </c>
      <c r="I90" s="241"/>
      <c r="J90" s="237"/>
      <c r="K90" s="237"/>
      <c r="L90" s="242"/>
      <c r="M90" s="243"/>
      <c r="N90" s="244"/>
      <c r="O90" s="244"/>
      <c r="P90" s="244"/>
      <c r="Q90" s="244"/>
      <c r="R90" s="244"/>
      <c r="S90" s="244"/>
      <c r="T90" s="245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46" t="s">
        <v>143</v>
      </c>
      <c r="AU90" s="246" t="s">
        <v>83</v>
      </c>
      <c r="AV90" s="14" t="s">
        <v>83</v>
      </c>
      <c r="AW90" s="14" t="s">
        <v>33</v>
      </c>
      <c r="AX90" s="14" t="s">
        <v>80</v>
      </c>
      <c r="AY90" s="246" t="s">
        <v>132</v>
      </c>
    </row>
    <row r="91" s="2" customFormat="1" ht="37.8" customHeight="1">
      <c r="A91" s="41"/>
      <c r="B91" s="42"/>
      <c r="C91" s="207" t="s">
        <v>83</v>
      </c>
      <c r="D91" s="207" t="s">
        <v>134</v>
      </c>
      <c r="E91" s="208" t="s">
        <v>1245</v>
      </c>
      <c r="F91" s="209" t="s">
        <v>1246</v>
      </c>
      <c r="G91" s="210" t="s">
        <v>137</v>
      </c>
      <c r="H91" s="211">
        <v>6.5</v>
      </c>
      <c r="I91" s="212"/>
      <c r="J91" s="213">
        <f>ROUND(I91*H91,2)</f>
        <v>0</v>
      </c>
      <c r="K91" s="209" t="s">
        <v>138</v>
      </c>
      <c r="L91" s="47"/>
      <c r="M91" s="214" t="s">
        <v>19</v>
      </c>
      <c r="N91" s="215" t="s">
        <v>43</v>
      </c>
      <c r="O91" s="87"/>
      <c r="P91" s="216">
        <f>O91*H91</f>
        <v>0</v>
      </c>
      <c r="Q91" s="216">
        <v>0</v>
      </c>
      <c r="R91" s="216">
        <f>Q91*H91</f>
        <v>0</v>
      </c>
      <c r="S91" s="216">
        <v>0.28999999999999998</v>
      </c>
      <c r="T91" s="217">
        <f>S91*H91</f>
        <v>1.8849999999999998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18" t="s">
        <v>139</v>
      </c>
      <c r="AT91" s="218" t="s">
        <v>134</v>
      </c>
      <c r="AU91" s="218" t="s">
        <v>83</v>
      </c>
      <c r="AY91" s="20" t="s">
        <v>132</v>
      </c>
      <c r="BE91" s="219">
        <f>IF(N91="základní",J91,0)</f>
        <v>0</v>
      </c>
      <c r="BF91" s="219">
        <f>IF(N91="snížená",J91,0)</f>
        <v>0</v>
      </c>
      <c r="BG91" s="219">
        <f>IF(N91="zákl. přenesená",J91,0)</f>
        <v>0</v>
      </c>
      <c r="BH91" s="219">
        <f>IF(N91="sníž. přenesená",J91,0)</f>
        <v>0</v>
      </c>
      <c r="BI91" s="219">
        <f>IF(N91="nulová",J91,0)</f>
        <v>0</v>
      </c>
      <c r="BJ91" s="20" t="s">
        <v>80</v>
      </c>
      <c r="BK91" s="219">
        <f>ROUND(I91*H91,2)</f>
        <v>0</v>
      </c>
      <c r="BL91" s="20" t="s">
        <v>139</v>
      </c>
      <c r="BM91" s="218" t="s">
        <v>1247</v>
      </c>
    </row>
    <row r="92" s="2" customFormat="1">
      <c r="A92" s="41"/>
      <c r="B92" s="42"/>
      <c r="C92" s="43"/>
      <c r="D92" s="220" t="s">
        <v>141</v>
      </c>
      <c r="E92" s="43"/>
      <c r="F92" s="221" t="s">
        <v>1248</v>
      </c>
      <c r="G92" s="43"/>
      <c r="H92" s="43"/>
      <c r="I92" s="222"/>
      <c r="J92" s="43"/>
      <c r="K92" s="43"/>
      <c r="L92" s="47"/>
      <c r="M92" s="223"/>
      <c r="N92" s="224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141</v>
      </c>
      <c r="AU92" s="20" t="s">
        <v>83</v>
      </c>
    </row>
    <row r="93" s="14" customFormat="1">
      <c r="A93" s="14"/>
      <c r="B93" s="236"/>
      <c r="C93" s="237"/>
      <c r="D93" s="227" t="s">
        <v>143</v>
      </c>
      <c r="E93" s="238" t="s">
        <v>19</v>
      </c>
      <c r="F93" s="239" t="s">
        <v>1244</v>
      </c>
      <c r="G93" s="237"/>
      <c r="H93" s="240">
        <v>6.5</v>
      </c>
      <c r="I93" s="241"/>
      <c r="J93" s="237"/>
      <c r="K93" s="237"/>
      <c r="L93" s="242"/>
      <c r="M93" s="243"/>
      <c r="N93" s="244"/>
      <c r="O93" s="244"/>
      <c r="P93" s="244"/>
      <c r="Q93" s="244"/>
      <c r="R93" s="244"/>
      <c r="S93" s="244"/>
      <c r="T93" s="245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6" t="s">
        <v>143</v>
      </c>
      <c r="AU93" s="246" t="s">
        <v>83</v>
      </c>
      <c r="AV93" s="14" t="s">
        <v>83</v>
      </c>
      <c r="AW93" s="14" t="s">
        <v>33</v>
      </c>
      <c r="AX93" s="14" t="s">
        <v>80</v>
      </c>
      <c r="AY93" s="246" t="s">
        <v>132</v>
      </c>
    </row>
    <row r="94" s="2" customFormat="1" ht="37.8" customHeight="1">
      <c r="A94" s="41"/>
      <c r="B94" s="42"/>
      <c r="C94" s="207" t="s">
        <v>157</v>
      </c>
      <c r="D94" s="207" t="s">
        <v>134</v>
      </c>
      <c r="E94" s="208" t="s">
        <v>1249</v>
      </c>
      <c r="F94" s="209" t="s">
        <v>1250</v>
      </c>
      <c r="G94" s="210" t="s">
        <v>137</v>
      </c>
      <c r="H94" s="211">
        <v>25</v>
      </c>
      <c r="I94" s="212"/>
      <c r="J94" s="213">
        <f>ROUND(I94*H94,2)</f>
        <v>0</v>
      </c>
      <c r="K94" s="209" t="s">
        <v>138</v>
      </c>
      <c r="L94" s="47"/>
      <c r="M94" s="214" t="s">
        <v>19</v>
      </c>
      <c r="N94" s="215" t="s">
        <v>43</v>
      </c>
      <c r="O94" s="87"/>
      <c r="P94" s="216">
        <f>O94*H94</f>
        <v>0</v>
      </c>
      <c r="Q94" s="216">
        <v>0</v>
      </c>
      <c r="R94" s="216">
        <f>Q94*H94</f>
        <v>0</v>
      </c>
      <c r="S94" s="216">
        <v>0.62</v>
      </c>
      <c r="T94" s="217">
        <f>S94*H94</f>
        <v>15.5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18" t="s">
        <v>139</v>
      </c>
      <c r="AT94" s="218" t="s">
        <v>134</v>
      </c>
      <c r="AU94" s="218" t="s">
        <v>83</v>
      </c>
      <c r="AY94" s="20" t="s">
        <v>132</v>
      </c>
      <c r="BE94" s="219">
        <f>IF(N94="základní",J94,0)</f>
        <v>0</v>
      </c>
      <c r="BF94" s="219">
        <f>IF(N94="snížená",J94,0)</f>
        <v>0</v>
      </c>
      <c r="BG94" s="219">
        <f>IF(N94="zákl. přenesená",J94,0)</f>
        <v>0</v>
      </c>
      <c r="BH94" s="219">
        <f>IF(N94="sníž. přenesená",J94,0)</f>
        <v>0</v>
      </c>
      <c r="BI94" s="219">
        <f>IF(N94="nulová",J94,0)</f>
        <v>0</v>
      </c>
      <c r="BJ94" s="20" t="s">
        <v>80</v>
      </c>
      <c r="BK94" s="219">
        <f>ROUND(I94*H94,2)</f>
        <v>0</v>
      </c>
      <c r="BL94" s="20" t="s">
        <v>139</v>
      </c>
      <c r="BM94" s="218" t="s">
        <v>1251</v>
      </c>
    </row>
    <row r="95" s="2" customFormat="1">
      <c r="A95" s="41"/>
      <c r="B95" s="42"/>
      <c r="C95" s="43"/>
      <c r="D95" s="220" t="s">
        <v>141</v>
      </c>
      <c r="E95" s="43"/>
      <c r="F95" s="221" t="s">
        <v>1252</v>
      </c>
      <c r="G95" s="43"/>
      <c r="H95" s="43"/>
      <c r="I95" s="222"/>
      <c r="J95" s="43"/>
      <c r="K95" s="43"/>
      <c r="L95" s="47"/>
      <c r="M95" s="223"/>
      <c r="N95" s="224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141</v>
      </c>
      <c r="AU95" s="20" t="s">
        <v>83</v>
      </c>
    </row>
    <row r="96" s="13" customFormat="1">
      <c r="A96" s="13"/>
      <c r="B96" s="225"/>
      <c r="C96" s="226"/>
      <c r="D96" s="227" t="s">
        <v>143</v>
      </c>
      <c r="E96" s="228" t="s">
        <v>19</v>
      </c>
      <c r="F96" s="229" t="s">
        <v>1253</v>
      </c>
      <c r="G96" s="226"/>
      <c r="H96" s="228" t="s">
        <v>19</v>
      </c>
      <c r="I96" s="230"/>
      <c r="J96" s="226"/>
      <c r="K96" s="226"/>
      <c r="L96" s="231"/>
      <c r="M96" s="232"/>
      <c r="N96" s="233"/>
      <c r="O96" s="233"/>
      <c r="P96" s="233"/>
      <c r="Q96" s="233"/>
      <c r="R96" s="233"/>
      <c r="S96" s="233"/>
      <c r="T96" s="234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5" t="s">
        <v>143</v>
      </c>
      <c r="AU96" s="235" t="s">
        <v>83</v>
      </c>
      <c r="AV96" s="13" t="s">
        <v>80</v>
      </c>
      <c r="AW96" s="13" t="s">
        <v>33</v>
      </c>
      <c r="AX96" s="13" t="s">
        <v>72</v>
      </c>
      <c r="AY96" s="235" t="s">
        <v>132</v>
      </c>
    </row>
    <row r="97" s="14" customFormat="1">
      <c r="A97" s="14"/>
      <c r="B97" s="236"/>
      <c r="C97" s="237"/>
      <c r="D97" s="227" t="s">
        <v>143</v>
      </c>
      <c r="E97" s="238" t="s">
        <v>19</v>
      </c>
      <c r="F97" s="239" t="s">
        <v>1254</v>
      </c>
      <c r="G97" s="237"/>
      <c r="H97" s="240">
        <v>25</v>
      </c>
      <c r="I97" s="241"/>
      <c r="J97" s="237"/>
      <c r="K97" s="237"/>
      <c r="L97" s="242"/>
      <c r="M97" s="243"/>
      <c r="N97" s="244"/>
      <c r="O97" s="244"/>
      <c r="P97" s="244"/>
      <c r="Q97" s="244"/>
      <c r="R97" s="244"/>
      <c r="S97" s="244"/>
      <c r="T97" s="245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6" t="s">
        <v>143</v>
      </c>
      <c r="AU97" s="246" t="s">
        <v>83</v>
      </c>
      <c r="AV97" s="14" t="s">
        <v>83</v>
      </c>
      <c r="AW97" s="14" t="s">
        <v>33</v>
      </c>
      <c r="AX97" s="14" t="s">
        <v>80</v>
      </c>
      <c r="AY97" s="246" t="s">
        <v>132</v>
      </c>
    </row>
    <row r="98" s="2" customFormat="1" ht="33" customHeight="1">
      <c r="A98" s="41"/>
      <c r="B98" s="42"/>
      <c r="C98" s="207" t="s">
        <v>139</v>
      </c>
      <c r="D98" s="207" t="s">
        <v>134</v>
      </c>
      <c r="E98" s="208" t="s">
        <v>1255</v>
      </c>
      <c r="F98" s="209" t="s">
        <v>1256</v>
      </c>
      <c r="G98" s="210" t="s">
        <v>137</v>
      </c>
      <c r="H98" s="211">
        <v>52.5</v>
      </c>
      <c r="I98" s="212"/>
      <c r="J98" s="213">
        <f>ROUND(I98*H98,2)</f>
        <v>0</v>
      </c>
      <c r="K98" s="209" t="s">
        <v>138</v>
      </c>
      <c r="L98" s="47"/>
      <c r="M98" s="214" t="s">
        <v>19</v>
      </c>
      <c r="N98" s="215" t="s">
        <v>43</v>
      </c>
      <c r="O98" s="87"/>
      <c r="P98" s="216">
        <f>O98*H98</f>
        <v>0</v>
      </c>
      <c r="Q98" s="216">
        <v>0</v>
      </c>
      <c r="R98" s="216">
        <f>Q98*H98</f>
        <v>0</v>
      </c>
      <c r="S98" s="216">
        <v>0.098000000000000004</v>
      </c>
      <c r="T98" s="217">
        <f>S98*H98</f>
        <v>5.1450000000000005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18" t="s">
        <v>139</v>
      </c>
      <c r="AT98" s="218" t="s">
        <v>134</v>
      </c>
      <c r="AU98" s="218" t="s">
        <v>83</v>
      </c>
      <c r="AY98" s="20" t="s">
        <v>132</v>
      </c>
      <c r="BE98" s="219">
        <f>IF(N98="základní",J98,0)</f>
        <v>0</v>
      </c>
      <c r="BF98" s="219">
        <f>IF(N98="snížená",J98,0)</f>
        <v>0</v>
      </c>
      <c r="BG98" s="219">
        <f>IF(N98="zákl. přenesená",J98,0)</f>
        <v>0</v>
      </c>
      <c r="BH98" s="219">
        <f>IF(N98="sníž. přenesená",J98,0)</f>
        <v>0</v>
      </c>
      <c r="BI98" s="219">
        <f>IF(N98="nulová",J98,0)</f>
        <v>0</v>
      </c>
      <c r="BJ98" s="20" t="s">
        <v>80</v>
      </c>
      <c r="BK98" s="219">
        <f>ROUND(I98*H98,2)</f>
        <v>0</v>
      </c>
      <c r="BL98" s="20" t="s">
        <v>139</v>
      </c>
      <c r="BM98" s="218" t="s">
        <v>1257</v>
      </c>
    </row>
    <row r="99" s="2" customFormat="1">
      <c r="A99" s="41"/>
      <c r="B99" s="42"/>
      <c r="C99" s="43"/>
      <c r="D99" s="220" t="s">
        <v>141</v>
      </c>
      <c r="E99" s="43"/>
      <c r="F99" s="221" t="s">
        <v>1258</v>
      </c>
      <c r="G99" s="43"/>
      <c r="H99" s="43"/>
      <c r="I99" s="222"/>
      <c r="J99" s="43"/>
      <c r="K99" s="43"/>
      <c r="L99" s="47"/>
      <c r="M99" s="223"/>
      <c r="N99" s="224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141</v>
      </c>
      <c r="AU99" s="20" t="s">
        <v>83</v>
      </c>
    </row>
    <row r="100" s="13" customFormat="1">
      <c r="A100" s="13"/>
      <c r="B100" s="225"/>
      <c r="C100" s="226"/>
      <c r="D100" s="227" t="s">
        <v>143</v>
      </c>
      <c r="E100" s="228" t="s">
        <v>19</v>
      </c>
      <c r="F100" s="229" t="s">
        <v>1259</v>
      </c>
      <c r="G100" s="226"/>
      <c r="H100" s="228" t="s">
        <v>19</v>
      </c>
      <c r="I100" s="230"/>
      <c r="J100" s="226"/>
      <c r="K100" s="226"/>
      <c r="L100" s="231"/>
      <c r="M100" s="232"/>
      <c r="N100" s="233"/>
      <c r="O100" s="233"/>
      <c r="P100" s="233"/>
      <c r="Q100" s="233"/>
      <c r="R100" s="233"/>
      <c r="S100" s="233"/>
      <c r="T100" s="23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5" t="s">
        <v>143</v>
      </c>
      <c r="AU100" s="235" t="s">
        <v>83</v>
      </c>
      <c r="AV100" s="13" t="s">
        <v>80</v>
      </c>
      <c r="AW100" s="13" t="s">
        <v>33</v>
      </c>
      <c r="AX100" s="13" t="s">
        <v>72</v>
      </c>
      <c r="AY100" s="235" t="s">
        <v>132</v>
      </c>
    </row>
    <row r="101" s="14" customFormat="1">
      <c r="A101" s="14"/>
      <c r="B101" s="236"/>
      <c r="C101" s="237"/>
      <c r="D101" s="227" t="s">
        <v>143</v>
      </c>
      <c r="E101" s="238" t="s">
        <v>19</v>
      </c>
      <c r="F101" s="239" t="s">
        <v>1254</v>
      </c>
      <c r="G101" s="237"/>
      <c r="H101" s="240">
        <v>25</v>
      </c>
      <c r="I101" s="241"/>
      <c r="J101" s="237"/>
      <c r="K101" s="237"/>
      <c r="L101" s="242"/>
      <c r="M101" s="243"/>
      <c r="N101" s="244"/>
      <c r="O101" s="244"/>
      <c r="P101" s="244"/>
      <c r="Q101" s="244"/>
      <c r="R101" s="244"/>
      <c r="S101" s="244"/>
      <c r="T101" s="245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6" t="s">
        <v>143</v>
      </c>
      <c r="AU101" s="246" t="s">
        <v>83</v>
      </c>
      <c r="AV101" s="14" t="s">
        <v>83</v>
      </c>
      <c r="AW101" s="14" t="s">
        <v>33</v>
      </c>
      <c r="AX101" s="14" t="s">
        <v>72</v>
      </c>
      <c r="AY101" s="246" t="s">
        <v>132</v>
      </c>
    </row>
    <row r="102" s="14" customFormat="1">
      <c r="A102" s="14"/>
      <c r="B102" s="236"/>
      <c r="C102" s="237"/>
      <c r="D102" s="227" t="s">
        <v>143</v>
      </c>
      <c r="E102" s="238" t="s">
        <v>19</v>
      </c>
      <c r="F102" s="239" t="s">
        <v>1260</v>
      </c>
      <c r="G102" s="237"/>
      <c r="H102" s="240">
        <v>27.5</v>
      </c>
      <c r="I102" s="241"/>
      <c r="J102" s="237"/>
      <c r="K102" s="237"/>
      <c r="L102" s="242"/>
      <c r="M102" s="243"/>
      <c r="N102" s="244"/>
      <c r="O102" s="244"/>
      <c r="P102" s="244"/>
      <c r="Q102" s="244"/>
      <c r="R102" s="244"/>
      <c r="S102" s="244"/>
      <c r="T102" s="245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6" t="s">
        <v>143</v>
      </c>
      <c r="AU102" s="246" t="s">
        <v>83</v>
      </c>
      <c r="AV102" s="14" t="s">
        <v>83</v>
      </c>
      <c r="AW102" s="14" t="s">
        <v>33</v>
      </c>
      <c r="AX102" s="14" t="s">
        <v>72</v>
      </c>
      <c r="AY102" s="246" t="s">
        <v>132</v>
      </c>
    </row>
    <row r="103" s="15" customFormat="1">
      <c r="A103" s="15"/>
      <c r="B103" s="247"/>
      <c r="C103" s="248"/>
      <c r="D103" s="227" t="s">
        <v>143</v>
      </c>
      <c r="E103" s="249" t="s">
        <v>19</v>
      </c>
      <c r="F103" s="250" t="s">
        <v>148</v>
      </c>
      <c r="G103" s="248"/>
      <c r="H103" s="251">
        <v>52.5</v>
      </c>
      <c r="I103" s="252"/>
      <c r="J103" s="248"/>
      <c r="K103" s="248"/>
      <c r="L103" s="253"/>
      <c r="M103" s="254"/>
      <c r="N103" s="255"/>
      <c r="O103" s="255"/>
      <c r="P103" s="255"/>
      <c r="Q103" s="255"/>
      <c r="R103" s="255"/>
      <c r="S103" s="255"/>
      <c r="T103" s="256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57" t="s">
        <v>143</v>
      </c>
      <c r="AU103" s="257" t="s">
        <v>83</v>
      </c>
      <c r="AV103" s="15" t="s">
        <v>139</v>
      </c>
      <c r="AW103" s="15" t="s">
        <v>33</v>
      </c>
      <c r="AX103" s="15" t="s">
        <v>80</v>
      </c>
      <c r="AY103" s="257" t="s">
        <v>132</v>
      </c>
    </row>
    <row r="104" s="2" customFormat="1" ht="24.15" customHeight="1">
      <c r="A104" s="41"/>
      <c r="B104" s="42"/>
      <c r="C104" s="207" t="s">
        <v>174</v>
      </c>
      <c r="D104" s="207" t="s">
        <v>134</v>
      </c>
      <c r="E104" s="208" t="s">
        <v>811</v>
      </c>
      <c r="F104" s="209" t="s">
        <v>812</v>
      </c>
      <c r="G104" s="210" t="s">
        <v>200</v>
      </c>
      <c r="H104" s="211">
        <v>62</v>
      </c>
      <c r="I104" s="212"/>
      <c r="J104" s="213">
        <f>ROUND(I104*H104,2)</f>
        <v>0</v>
      </c>
      <c r="K104" s="209" t="s">
        <v>138</v>
      </c>
      <c r="L104" s="47"/>
      <c r="M104" s="214" t="s">
        <v>19</v>
      </c>
      <c r="N104" s="215" t="s">
        <v>43</v>
      </c>
      <c r="O104" s="87"/>
      <c r="P104" s="216">
        <f>O104*H104</f>
        <v>0</v>
      </c>
      <c r="Q104" s="216">
        <v>0</v>
      </c>
      <c r="R104" s="216">
        <f>Q104*H104</f>
        <v>0</v>
      </c>
      <c r="S104" s="216">
        <v>0.20499999999999999</v>
      </c>
      <c r="T104" s="217">
        <f>S104*H104</f>
        <v>12.709999999999999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18" t="s">
        <v>139</v>
      </c>
      <c r="AT104" s="218" t="s">
        <v>134</v>
      </c>
      <c r="AU104" s="218" t="s">
        <v>83</v>
      </c>
      <c r="AY104" s="20" t="s">
        <v>132</v>
      </c>
      <c r="BE104" s="219">
        <f>IF(N104="základní",J104,0)</f>
        <v>0</v>
      </c>
      <c r="BF104" s="219">
        <f>IF(N104="snížená",J104,0)</f>
        <v>0</v>
      </c>
      <c r="BG104" s="219">
        <f>IF(N104="zákl. přenesená",J104,0)</f>
        <v>0</v>
      </c>
      <c r="BH104" s="219">
        <f>IF(N104="sníž. přenesená",J104,0)</f>
        <v>0</v>
      </c>
      <c r="BI104" s="219">
        <f>IF(N104="nulová",J104,0)</f>
        <v>0</v>
      </c>
      <c r="BJ104" s="20" t="s">
        <v>80</v>
      </c>
      <c r="BK104" s="219">
        <f>ROUND(I104*H104,2)</f>
        <v>0</v>
      </c>
      <c r="BL104" s="20" t="s">
        <v>139</v>
      </c>
      <c r="BM104" s="218" t="s">
        <v>813</v>
      </c>
    </row>
    <row r="105" s="2" customFormat="1">
      <c r="A105" s="41"/>
      <c r="B105" s="42"/>
      <c r="C105" s="43"/>
      <c r="D105" s="220" t="s">
        <v>141</v>
      </c>
      <c r="E105" s="43"/>
      <c r="F105" s="221" t="s">
        <v>814</v>
      </c>
      <c r="G105" s="43"/>
      <c r="H105" s="43"/>
      <c r="I105" s="222"/>
      <c r="J105" s="43"/>
      <c r="K105" s="43"/>
      <c r="L105" s="47"/>
      <c r="M105" s="223"/>
      <c r="N105" s="224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141</v>
      </c>
      <c r="AU105" s="20" t="s">
        <v>83</v>
      </c>
    </row>
    <row r="106" s="14" customFormat="1">
      <c r="A106" s="14"/>
      <c r="B106" s="236"/>
      <c r="C106" s="237"/>
      <c r="D106" s="227" t="s">
        <v>143</v>
      </c>
      <c r="E106" s="238" t="s">
        <v>19</v>
      </c>
      <c r="F106" s="239" t="s">
        <v>1261</v>
      </c>
      <c r="G106" s="237"/>
      <c r="H106" s="240">
        <v>62</v>
      </c>
      <c r="I106" s="241"/>
      <c r="J106" s="237"/>
      <c r="K106" s="237"/>
      <c r="L106" s="242"/>
      <c r="M106" s="243"/>
      <c r="N106" s="244"/>
      <c r="O106" s="244"/>
      <c r="P106" s="244"/>
      <c r="Q106" s="244"/>
      <c r="R106" s="244"/>
      <c r="S106" s="244"/>
      <c r="T106" s="245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6" t="s">
        <v>143</v>
      </c>
      <c r="AU106" s="246" t="s">
        <v>83</v>
      </c>
      <c r="AV106" s="14" t="s">
        <v>83</v>
      </c>
      <c r="AW106" s="14" t="s">
        <v>33</v>
      </c>
      <c r="AX106" s="14" t="s">
        <v>80</v>
      </c>
      <c r="AY106" s="246" t="s">
        <v>132</v>
      </c>
    </row>
    <row r="107" s="2" customFormat="1" ht="16.5" customHeight="1">
      <c r="A107" s="41"/>
      <c r="B107" s="42"/>
      <c r="C107" s="207" t="s">
        <v>180</v>
      </c>
      <c r="D107" s="207" t="s">
        <v>134</v>
      </c>
      <c r="E107" s="208" t="s">
        <v>1262</v>
      </c>
      <c r="F107" s="209" t="s">
        <v>1263</v>
      </c>
      <c r="G107" s="210" t="s">
        <v>137</v>
      </c>
      <c r="H107" s="211">
        <v>55</v>
      </c>
      <c r="I107" s="212"/>
      <c r="J107" s="213">
        <f>ROUND(I107*H107,2)</f>
        <v>0</v>
      </c>
      <c r="K107" s="209" t="s">
        <v>138</v>
      </c>
      <c r="L107" s="47"/>
      <c r="M107" s="214" t="s">
        <v>19</v>
      </c>
      <c r="N107" s="215" t="s">
        <v>43</v>
      </c>
      <c r="O107" s="87"/>
      <c r="P107" s="216">
        <f>O107*H107</f>
        <v>0</v>
      </c>
      <c r="Q107" s="216">
        <v>0</v>
      </c>
      <c r="R107" s="216">
        <f>Q107*H107</f>
        <v>0</v>
      </c>
      <c r="S107" s="216">
        <v>0</v>
      </c>
      <c r="T107" s="217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18" t="s">
        <v>139</v>
      </c>
      <c r="AT107" s="218" t="s">
        <v>134</v>
      </c>
      <c r="AU107" s="218" t="s">
        <v>83</v>
      </c>
      <c r="AY107" s="20" t="s">
        <v>132</v>
      </c>
      <c r="BE107" s="219">
        <f>IF(N107="základní",J107,0)</f>
        <v>0</v>
      </c>
      <c r="BF107" s="219">
        <f>IF(N107="snížená",J107,0)</f>
        <v>0</v>
      </c>
      <c r="BG107" s="219">
        <f>IF(N107="zákl. přenesená",J107,0)</f>
        <v>0</v>
      </c>
      <c r="BH107" s="219">
        <f>IF(N107="sníž. přenesená",J107,0)</f>
        <v>0</v>
      </c>
      <c r="BI107" s="219">
        <f>IF(N107="nulová",J107,0)</f>
        <v>0</v>
      </c>
      <c r="BJ107" s="20" t="s">
        <v>80</v>
      </c>
      <c r="BK107" s="219">
        <f>ROUND(I107*H107,2)</f>
        <v>0</v>
      </c>
      <c r="BL107" s="20" t="s">
        <v>139</v>
      </c>
      <c r="BM107" s="218" t="s">
        <v>1264</v>
      </c>
    </row>
    <row r="108" s="2" customFormat="1">
      <c r="A108" s="41"/>
      <c r="B108" s="42"/>
      <c r="C108" s="43"/>
      <c r="D108" s="220" t="s">
        <v>141</v>
      </c>
      <c r="E108" s="43"/>
      <c r="F108" s="221" t="s">
        <v>1265</v>
      </c>
      <c r="G108" s="43"/>
      <c r="H108" s="43"/>
      <c r="I108" s="222"/>
      <c r="J108" s="43"/>
      <c r="K108" s="43"/>
      <c r="L108" s="47"/>
      <c r="M108" s="223"/>
      <c r="N108" s="224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141</v>
      </c>
      <c r="AU108" s="20" t="s">
        <v>83</v>
      </c>
    </row>
    <row r="109" s="13" customFormat="1">
      <c r="A109" s="13"/>
      <c r="B109" s="225"/>
      <c r="C109" s="226"/>
      <c r="D109" s="227" t="s">
        <v>143</v>
      </c>
      <c r="E109" s="228" t="s">
        <v>19</v>
      </c>
      <c r="F109" s="229" t="s">
        <v>1266</v>
      </c>
      <c r="G109" s="226"/>
      <c r="H109" s="228" t="s">
        <v>19</v>
      </c>
      <c r="I109" s="230"/>
      <c r="J109" s="226"/>
      <c r="K109" s="226"/>
      <c r="L109" s="231"/>
      <c r="M109" s="232"/>
      <c r="N109" s="233"/>
      <c r="O109" s="233"/>
      <c r="P109" s="233"/>
      <c r="Q109" s="233"/>
      <c r="R109" s="233"/>
      <c r="S109" s="233"/>
      <c r="T109" s="234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5" t="s">
        <v>143</v>
      </c>
      <c r="AU109" s="235" t="s">
        <v>83</v>
      </c>
      <c r="AV109" s="13" t="s">
        <v>80</v>
      </c>
      <c r="AW109" s="13" t="s">
        <v>33</v>
      </c>
      <c r="AX109" s="13" t="s">
        <v>72</v>
      </c>
      <c r="AY109" s="235" t="s">
        <v>132</v>
      </c>
    </row>
    <row r="110" s="14" customFormat="1">
      <c r="A110" s="14"/>
      <c r="B110" s="236"/>
      <c r="C110" s="237"/>
      <c r="D110" s="227" t="s">
        <v>143</v>
      </c>
      <c r="E110" s="238" t="s">
        <v>19</v>
      </c>
      <c r="F110" s="239" t="s">
        <v>1267</v>
      </c>
      <c r="G110" s="237"/>
      <c r="H110" s="240">
        <v>55</v>
      </c>
      <c r="I110" s="241"/>
      <c r="J110" s="237"/>
      <c r="K110" s="237"/>
      <c r="L110" s="242"/>
      <c r="M110" s="243"/>
      <c r="N110" s="244"/>
      <c r="O110" s="244"/>
      <c r="P110" s="244"/>
      <c r="Q110" s="244"/>
      <c r="R110" s="244"/>
      <c r="S110" s="244"/>
      <c r="T110" s="245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6" t="s">
        <v>143</v>
      </c>
      <c r="AU110" s="246" t="s">
        <v>83</v>
      </c>
      <c r="AV110" s="14" t="s">
        <v>83</v>
      </c>
      <c r="AW110" s="14" t="s">
        <v>33</v>
      </c>
      <c r="AX110" s="14" t="s">
        <v>80</v>
      </c>
      <c r="AY110" s="246" t="s">
        <v>132</v>
      </c>
    </row>
    <row r="111" s="2" customFormat="1" ht="21.75" customHeight="1">
      <c r="A111" s="41"/>
      <c r="B111" s="42"/>
      <c r="C111" s="207" t="s">
        <v>185</v>
      </c>
      <c r="D111" s="207" t="s">
        <v>134</v>
      </c>
      <c r="E111" s="208" t="s">
        <v>817</v>
      </c>
      <c r="F111" s="209" t="s">
        <v>818</v>
      </c>
      <c r="G111" s="210" t="s">
        <v>469</v>
      </c>
      <c r="H111" s="211">
        <v>15</v>
      </c>
      <c r="I111" s="212"/>
      <c r="J111" s="213">
        <f>ROUND(I111*H111,2)</f>
        <v>0</v>
      </c>
      <c r="K111" s="209" t="s">
        <v>138</v>
      </c>
      <c r="L111" s="47"/>
      <c r="M111" s="214" t="s">
        <v>19</v>
      </c>
      <c r="N111" s="215" t="s">
        <v>43</v>
      </c>
      <c r="O111" s="87"/>
      <c r="P111" s="216">
        <f>O111*H111</f>
        <v>0</v>
      </c>
      <c r="Q111" s="216">
        <v>0</v>
      </c>
      <c r="R111" s="216">
        <f>Q111*H111</f>
        <v>0</v>
      </c>
      <c r="S111" s="216">
        <v>0</v>
      </c>
      <c r="T111" s="217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18" t="s">
        <v>139</v>
      </c>
      <c r="AT111" s="218" t="s">
        <v>134</v>
      </c>
      <c r="AU111" s="218" t="s">
        <v>83</v>
      </c>
      <c r="AY111" s="20" t="s">
        <v>132</v>
      </c>
      <c r="BE111" s="219">
        <f>IF(N111="základní",J111,0)</f>
        <v>0</v>
      </c>
      <c r="BF111" s="219">
        <f>IF(N111="snížená",J111,0)</f>
        <v>0</v>
      </c>
      <c r="BG111" s="219">
        <f>IF(N111="zákl. přenesená",J111,0)</f>
        <v>0</v>
      </c>
      <c r="BH111" s="219">
        <f>IF(N111="sníž. přenesená",J111,0)</f>
        <v>0</v>
      </c>
      <c r="BI111" s="219">
        <f>IF(N111="nulová",J111,0)</f>
        <v>0</v>
      </c>
      <c r="BJ111" s="20" t="s">
        <v>80</v>
      </c>
      <c r="BK111" s="219">
        <f>ROUND(I111*H111,2)</f>
        <v>0</v>
      </c>
      <c r="BL111" s="20" t="s">
        <v>139</v>
      </c>
      <c r="BM111" s="218" t="s">
        <v>819</v>
      </c>
    </row>
    <row r="112" s="2" customFormat="1">
      <c r="A112" s="41"/>
      <c r="B112" s="42"/>
      <c r="C112" s="43"/>
      <c r="D112" s="220" t="s">
        <v>141</v>
      </c>
      <c r="E112" s="43"/>
      <c r="F112" s="221" t="s">
        <v>820</v>
      </c>
      <c r="G112" s="43"/>
      <c r="H112" s="43"/>
      <c r="I112" s="222"/>
      <c r="J112" s="43"/>
      <c r="K112" s="43"/>
      <c r="L112" s="47"/>
      <c r="M112" s="223"/>
      <c r="N112" s="224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141</v>
      </c>
      <c r="AU112" s="20" t="s">
        <v>83</v>
      </c>
    </row>
    <row r="113" s="14" customFormat="1">
      <c r="A113" s="14"/>
      <c r="B113" s="236"/>
      <c r="C113" s="237"/>
      <c r="D113" s="227" t="s">
        <v>143</v>
      </c>
      <c r="E113" s="238" t="s">
        <v>19</v>
      </c>
      <c r="F113" s="239" t="s">
        <v>1268</v>
      </c>
      <c r="G113" s="237"/>
      <c r="H113" s="240">
        <v>15</v>
      </c>
      <c r="I113" s="241"/>
      <c r="J113" s="237"/>
      <c r="K113" s="237"/>
      <c r="L113" s="242"/>
      <c r="M113" s="243"/>
      <c r="N113" s="244"/>
      <c r="O113" s="244"/>
      <c r="P113" s="244"/>
      <c r="Q113" s="244"/>
      <c r="R113" s="244"/>
      <c r="S113" s="244"/>
      <c r="T113" s="245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6" t="s">
        <v>143</v>
      </c>
      <c r="AU113" s="246" t="s">
        <v>83</v>
      </c>
      <c r="AV113" s="14" t="s">
        <v>83</v>
      </c>
      <c r="AW113" s="14" t="s">
        <v>33</v>
      </c>
      <c r="AX113" s="14" t="s">
        <v>80</v>
      </c>
      <c r="AY113" s="246" t="s">
        <v>132</v>
      </c>
    </row>
    <row r="114" s="2" customFormat="1" ht="37.8" customHeight="1">
      <c r="A114" s="41"/>
      <c r="B114" s="42"/>
      <c r="C114" s="207" t="s">
        <v>197</v>
      </c>
      <c r="D114" s="207" t="s">
        <v>134</v>
      </c>
      <c r="E114" s="208" t="s">
        <v>500</v>
      </c>
      <c r="F114" s="209" t="s">
        <v>501</v>
      </c>
      <c r="G114" s="210" t="s">
        <v>469</v>
      </c>
      <c r="H114" s="211">
        <v>22</v>
      </c>
      <c r="I114" s="212"/>
      <c r="J114" s="213">
        <f>ROUND(I114*H114,2)</f>
        <v>0</v>
      </c>
      <c r="K114" s="209" t="s">
        <v>138</v>
      </c>
      <c r="L114" s="47"/>
      <c r="M114" s="214" t="s">
        <v>19</v>
      </c>
      <c r="N114" s="215" t="s">
        <v>43</v>
      </c>
      <c r="O114" s="87"/>
      <c r="P114" s="216">
        <f>O114*H114</f>
        <v>0</v>
      </c>
      <c r="Q114" s="216">
        <v>0</v>
      </c>
      <c r="R114" s="216">
        <f>Q114*H114</f>
        <v>0</v>
      </c>
      <c r="S114" s="216">
        <v>0</v>
      </c>
      <c r="T114" s="217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18" t="s">
        <v>139</v>
      </c>
      <c r="AT114" s="218" t="s">
        <v>134</v>
      </c>
      <c r="AU114" s="218" t="s">
        <v>83</v>
      </c>
      <c r="AY114" s="20" t="s">
        <v>132</v>
      </c>
      <c r="BE114" s="219">
        <f>IF(N114="základní",J114,0)</f>
        <v>0</v>
      </c>
      <c r="BF114" s="219">
        <f>IF(N114="snížená",J114,0)</f>
        <v>0</v>
      </c>
      <c r="BG114" s="219">
        <f>IF(N114="zákl. přenesená",J114,0)</f>
        <v>0</v>
      </c>
      <c r="BH114" s="219">
        <f>IF(N114="sníž. přenesená",J114,0)</f>
        <v>0</v>
      </c>
      <c r="BI114" s="219">
        <f>IF(N114="nulová",J114,0)</f>
        <v>0</v>
      </c>
      <c r="BJ114" s="20" t="s">
        <v>80</v>
      </c>
      <c r="BK114" s="219">
        <f>ROUND(I114*H114,2)</f>
        <v>0</v>
      </c>
      <c r="BL114" s="20" t="s">
        <v>139</v>
      </c>
      <c r="BM114" s="218" t="s">
        <v>502</v>
      </c>
    </row>
    <row r="115" s="2" customFormat="1">
      <c r="A115" s="41"/>
      <c r="B115" s="42"/>
      <c r="C115" s="43"/>
      <c r="D115" s="220" t="s">
        <v>141</v>
      </c>
      <c r="E115" s="43"/>
      <c r="F115" s="221" t="s">
        <v>503</v>
      </c>
      <c r="G115" s="43"/>
      <c r="H115" s="43"/>
      <c r="I115" s="222"/>
      <c r="J115" s="43"/>
      <c r="K115" s="43"/>
      <c r="L115" s="47"/>
      <c r="M115" s="223"/>
      <c r="N115" s="224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141</v>
      </c>
      <c r="AU115" s="20" t="s">
        <v>83</v>
      </c>
    </row>
    <row r="116" s="13" customFormat="1">
      <c r="A116" s="13"/>
      <c r="B116" s="225"/>
      <c r="C116" s="226"/>
      <c r="D116" s="227" t="s">
        <v>143</v>
      </c>
      <c r="E116" s="228" t="s">
        <v>19</v>
      </c>
      <c r="F116" s="229" t="s">
        <v>504</v>
      </c>
      <c r="G116" s="226"/>
      <c r="H116" s="228" t="s">
        <v>19</v>
      </c>
      <c r="I116" s="230"/>
      <c r="J116" s="226"/>
      <c r="K116" s="226"/>
      <c r="L116" s="231"/>
      <c r="M116" s="232"/>
      <c r="N116" s="233"/>
      <c r="O116" s="233"/>
      <c r="P116" s="233"/>
      <c r="Q116" s="233"/>
      <c r="R116" s="233"/>
      <c r="S116" s="233"/>
      <c r="T116" s="23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5" t="s">
        <v>143</v>
      </c>
      <c r="AU116" s="235" t="s">
        <v>83</v>
      </c>
      <c r="AV116" s="13" t="s">
        <v>80</v>
      </c>
      <c r="AW116" s="13" t="s">
        <v>33</v>
      </c>
      <c r="AX116" s="13" t="s">
        <v>72</v>
      </c>
      <c r="AY116" s="235" t="s">
        <v>132</v>
      </c>
    </row>
    <row r="117" s="14" customFormat="1">
      <c r="A117" s="14"/>
      <c r="B117" s="236"/>
      <c r="C117" s="237"/>
      <c r="D117" s="227" t="s">
        <v>143</v>
      </c>
      <c r="E117" s="238" t="s">
        <v>19</v>
      </c>
      <c r="F117" s="239" t="s">
        <v>1269</v>
      </c>
      <c r="G117" s="237"/>
      <c r="H117" s="240">
        <v>22</v>
      </c>
      <c r="I117" s="241"/>
      <c r="J117" s="237"/>
      <c r="K117" s="237"/>
      <c r="L117" s="242"/>
      <c r="M117" s="243"/>
      <c r="N117" s="244"/>
      <c r="O117" s="244"/>
      <c r="P117" s="244"/>
      <c r="Q117" s="244"/>
      <c r="R117" s="244"/>
      <c r="S117" s="244"/>
      <c r="T117" s="245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6" t="s">
        <v>143</v>
      </c>
      <c r="AU117" s="246" t="s">
        <v>83</v>
      </c>
      <c r="AV117" s="14" t="s">
        <v>83</v>
      </c>
      <c r="AW117" s="14" t="s">
        <v>33</v>
      </c>
      <c r="AX117" s="14" t="s">
        <v>80</v>
      </c>
      <c r="AY117" s="246" t="s">
        <v>132</v>
      </c>
    </row>
    <row r="118" s="2" customFormat="1" ht="37.8" customHeight="1">
      <c r="A118" s="41"/>
      <c r="B118" s="42"/>
      <c r="C118" s="207" t="s">
        <v>208</v>
      </c>
      <c r="D118" s="207" t="s">
        <v>134</v>
      </c>
      <c r="E118" s="208" t="s">
        <v>952</v>
      </c>
      <c r="F118" s="209" t="s">
        <v>953</v>
      </c>
      <c r="G118" s="210" t="s">
        <v>469</v>
      </c>
      <c r="H118" s="211">
        <v>10</v>
      </c>
      <c r="I118" s="212"/>
      <c r="J118" s="213">
        <f>ROUND(I118*H118,2)</f>
        <v>0</v>
      </c>
      <c r="K118" s="209" t="s">
        <v>138</v>
      </c>
      <c r="L118" s="47"/>
      <c r="M118" s="214" t="s">
        <v>19</v>
      </c>
      <c r="N118" s="215" t="s">
        <v>43</v>
      </c>
      <c r="O118" s="87"/>
      <c r="P118" s="216">
        <f>O118*H118</f>
        <v>0</v>
      </c>
      <c r="Q118" s="216">
        <v>0</v>
      </c>
      <c r="R118" s="216">
        <f>Q118*H118</f>
        <v>0</v>
      </c>
      <c r="S118" s="216">
        <v>0</v>
      </c>
      <c r="T118" s="217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18" t="s">
        <v>139</v>
      </c>
      <c r="AT118" s="218" t="s">
        <v>134</v>
      </c>
      <c r="AU118" s="218" t="s">
        <v>83</v>
      </c>
      <c r="AY118" s="20" t="s">
        <v>132</v>
      </c>
      <c r="BE118" s="219">
        <f>IF(N118="základní",J118,0)</f>
        <v>0</v>
      </c>
      <c r="BF118" s="219">
        <f>IF(N118="snížená",J118,0)</f>
        <v>0</v>
      </c>
      <c r="BG118" s="219">
        <f>IF(N118="zákl. přenesená",J118,0)</f>
        <v>0</v>
      </c>
      <c r="BH118" s="219">
        <f>IF(N118="sníž. přenesená",J118,0)</f>
        <v>0</v>
      </c>
      <c r="BI118" s="219">
        <f>IF(N118="nulová",J118,0)</f>
        <v>0</v>
      </c>
      <c r="BJ118" s="20" t="s">
        <v>80</v>
      </c>
      <c r="BK118" s="219">
        <f>ROUND(I118*H118,2)</f>
        <v>0</v>
      </c>
      <c r="BL118" s="20" t="s">
        <v>139</v>
      </c>
      <c r="BM118" s="218" t="s">
        <v>954</v>
      </c>
    </row>
    <row r="119" s="2" customFormat="1">
      <c r="A119" s="41"/>
      <c r="B119" s="42"/>
      <c r="C119" s="43"/>
      <c r="D119" s="220" t="s">
        <v>141</v>
      </c>
      <c r="E119" s="43"/>
      <c r="F119" s="221" t="s">
        <v>955</v>
      </c>
      <c r="G119" s="43"/>
      <c r="H119" s="43"/>
      <c r="I119" s="222"/>
      <c r="J119" s="43"/>
      <c r="K119" s="43"/>
      <c r="L119" s="47"/>
      <c r="M119" s="223"/>
      <c r="N119" s="224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141</v>
      </c>
      <c r="AU119" s="20" t="s">
        <v>83</v>
      </c>
    </row>
    <row r="120" s="13" customFormat="1">
      <c r="A120" s="13"/>
      <c r="B120" s="225"/>
      <c r="C120" s="226"/>
      <c r="D120" s="227" t="s">
        <v>143</v>
      </c>
      <c r="E120" s="228" t="s">
        <v>19</v>
      </c>
      <c r="F120" s="229" t="s">
        <v>956</v>
      </c>
      <c r="G120" s="226"/>
      <c r="H120" s="228" t="s">
        <v>19</v>
      </c>
      <c r="I120" s="230"/>
      <c r="J120" s="226"/>
      <c r="K120" s="226"/>
      <c r="L120" s="231"/>
      <c r="M120" s="232"/>
      <c r="N120" s="233"/>
      <c r="O120" s="233"/>
      <c r="P120" s="233"/>
      <c r="Q120" s="233"/>
      <c r="R120" s="233"/>
      <c r="S120" s="233"/>
      <c r="T120" s="234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5" t="s">
        <v>143</v>
      </c>
      <c r="AU120" s="235" t="s">
        <v>83</v>
      </c>
      <c r="AV120" s="13" t="s">
        <v>80</v>
      </c>
      <c r="AW120" s="13" t="s">
        <v>33</v>
      </c>
      <c r="AX120" s="13" t="s">
        <v>72</v>
      </c>
      <c r="AY120" s="235" t="s">
        <v>132</v>
      </c>
    </row>
    <row r="121" s="14" customFormat="1">
      <c r="A121" s="14"/>
      <c r="B121" s="236"/>
      <c r="C121" s="237"/>
      <c r="D121" s="227" t="s">
        <v>143</v>
      </c>
      <c r="E121" s="238" t="s">
        <v>19</v>
      </c>
      <c r="F121" s="239" t="s">
        <v>1270</v>
      </c>
      <c r="G121" s="237"/>
      <c r="H121" s="240">
        <v>10</v>
      </c>
      <c r="I121" s="241"/>
      <c r="J121" s="237"/>
      <c r="K121" s="237"/>
      <c r="L121" s="242"/>
      <c r="M121" s="243"/>
      <c r="N121" s="244"/>
      <c r="O121" s="244"/>
      <c r="P121" s="244"/>
      <c r="Q121" s="244"/>
      <c r="R121" s="244"/>
      <c r="S121" s="244"/>
      <c r="T121" s="245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6" t="s">
        <v>143</v>
      </c>
      <c r="AU121" s="246" t="s">
        <v>83</v>
      </c>
      <c r="AV121" s="14" t="s">
        <v>83</v>
      </c>
      <c r="AW121" s="14" t="s">
        <v>33</v>
      </c>
      <c r="AX121" s="14" t="s">
        <v>80</v>
      </c>
      <c r="AY121" s="246" t="s">
        <v>132</v>
      </c>
    </row>
    <row r="122" s="2" customFormat="1" ht="37.8" customHeight="1">
      <c r="A122" s="41"/>
      <c r="B122" s="42"/>
      <c r="C122" s="207" t="s">
        <v>220</v>
      </c>
      <c r="D122" s="207" t="s">
        <v>134</v>
      </c>
      <c r="E122" s="208" t="s">
        <v>514</v>
      </c>
      <c r="F122" s="209" t="s">
        <v>515</v>
      </c>
      <c r="G122" s="210" t="s">
        <v>469</v>
      </c>
      <c r="H122" s="211">
        <v>10</v>
      </c>
      <c r="I122" s="212"/>
      <c r="J122" s="213">
        <f>ROUND(I122*H122,2)</f>
        <v>0</v>
      </c>
      <c r="K122" s="209" t="s">
        <v>138</v>
      </c>
      <c r="L122" s="47"/>
      <c r="M122" s="214" t="s">
        <v>19</v>
      </c>
      <c r="N122" s="215" t="s">
        <v>43</v>
      </c>
      <c r="O122" s="87"/>
      <c r="P122" s="216">
        <f>O122*H122</f>
        <v>0</v>
      </c>
      <c r="Q122" s="216">
        <v>0</v>
      </c>
      <c r="R122" s="216">
        <f>Q122*H122</f>
        <v>0</v>
      </c>
      <c r="S122" s="216">
        <v>0</v>
      </c>
      <c r="T122" s="217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18" t="s">
        <v>139</v>
      </c>
      <c r="AT122" s="218" t="s">
        <v>134</v>
      </c>
      <c r="AU122" s="218" t="s">
        <v>83</v>
      </c>
      <c r="AY122" s="20" t="s">
        <v>132</v>
      </c>
      <c r="BE122" s="219">
        <f>IF(N122="základní",J122,0)</f>
        <v>0</v>
      </c>
      <c r="BF122" s="219">
        <f>IF(N122="snížená",J122,0)</f>
        <v>0</v>
      </c>
      <c r="BG122" s="219">
        <f>IF(N122="zákl. přenesená",J122,0)</f>
        <v>0</v>
      </c>
      <c r="BH122" s="219">
        <f>IF(N122="sníž. přenesená",J122,0)</f>
        <v>0</v>
      </c>
      <c r="BI122" s="219">
        <f>IF(N122="nulová",J122,0)</f>
        <v>0</v>
      </c>
      <c r="BJ122" s="20" t="s">
        <v>80</v>
      </c>
      <c r="BK122" s="219">
        <f>ROUND(I122*H122,2)</f>
        <v>0</v>
      </c>
      <c r="BL122" s="20" t="s">
        <v>139</v>
      </c>
      <c r="BM122" s="218" t="s">
        <v>516</v>
      </c>
    </row>
    <row r="123" s="2" customFormat="1">
      <c r="A123" s="41"/>
      <c r="B123" s="42"/>
      <c r="C123" s="43"/>
      <c r="D123" s="220" t="s">
        <v>141</v>
      </c>
      <c r="E123" s="43"/>
      <c r="F123" s="221" t="s">
        <v>517</v>
      </c>
      <c r="G123" s="43"/>
      <c r="H123" s="43"/>
      <c r="I123" s="222"/>
      <c r="J123" s="43"/>
      <c r="K123" s="43"/>
      <c r="L123" s="47"/>
      <c r="M123" s="223"/>
      <c r="N123" s="224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141</v>
      </c>
      <c r="AU123" s="20" t="s">
        <v>83</v>
      </c>
    </row>
    <row r="124" s="13" customFormat="1">
      <c r="A124" s="13"/>
      <c r="B124" s="225"/>
      <c r="C124" s="226"/>
      <c r="D124" s="227" t="s">
        <v>143</v>
      </c>
      <c r="E124" s="228" t="s">
        <v>19</v>
      </c>
      <c r="F124" s="229" t="s">
        <v>518</v>
      </c>
      <c r="G124" s="226"/>
      <c r="H124" s="228" t="s">
        <v>19</v>
      </c>
      <c r="I124" s="230"/>
      <c r="J124" s="226"/>
      <c r="K124" s="226"/>
      <c r="L124" s="231"/>
      <c r="M124" s="232"/>
      <c r="N124" s="233"/>
      <c r="O124" s="233"/>
      <c r="P124" s="233"/>
      <c r="Q124" s="233"/>
      <c r="R124" s="233"/>
      <c r="S124" s="233"/>
      <c r="T124" s="23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5" t="s">
        <v>143</v>
      </c>
      <c r="AU124" s="235" t="s">
        <v>83</v>
      </c>
      <c r="AV124" s="13" t="s">
        <v>80</v>
      </c>
      <c r="AW124" s="13" t="s">
        <v>33</v>
      </c>
      <c r="AX124" s="13" t="s">
        <v>72</v>
      </c>
      <c r="AY124" s="235" t="s">
        <v>132</v>
      </c>
    </row>
    <row r="125" s="14" customFormat="1">
      <c r="A125" s="14"/>
      <c r="B125" s="236"/>
      <c r="C125" s="237"/>
      <c r="D125" s="227" t="s">
        <v>143</v>
      </c>
      <c r="E125" s="238" t="s">
        <v>19</v>
      </c>
      <c r="F125" s="239" t="s">
        <v>1271</v>
      </c>
      <c r="G125" s="237"/>
      <c r="H125" s="240">
        <v>15</v>
      </c>
      <c r="I125" s="241"/>
      <c r="J125" s="237"/>
      <c r="K125" s="237"/>
      <c r="L125" s="242"/>
      <c r="M125" s="243"/>
      <c r="N125" s="244"/>
      <c r="O125" s="244"/>
      <c r="P125" s="244"/>
      <c r="Q125" s="244"/>
      <c r="R125" s="244"/>
      <c r="S125" s="244"/>
      <c r="T125" s="245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6" t="s">
        <v>143</v>
      </c>
      <c r="AU125" s="246" t="s">
        <v>83</v>
      </c>
      <c r="AV125" s="14" t="s">
        <v>83</v>
      </c>
      <c r="AW125" s="14" t="s">
        <v>33</v>
      </c>
      <c r="AX125" s="14" t="s">
        <v>72</v>
      </c>
      <c r="AY125" s="246" t="s">
        <v>132</v>
      </c>
    </row>
    <row r="126" s="14" customFormat="1">
      <c r="A126" s="14"/>
      <c r="B126" s="236"/>
      <c r="C126" s="237"/>
      <c r="D126" s="227" t="s">
        <v>143</v>
      </c>
      <c r="E126" s="238" t="s">
        <v>19</v>
      </c>
      <c r="F126" s="239" t="s">
        <v>1272</v>
      </c>
      <c r="G126" s="237"/>
      <c r="H126" s="240">
        <v>-5</v>
      </c>
      <c r="I126" s="241"/>
      <c r="J126" s="237"/>
      <c r="K126" s="237"/>
      <c r="L126" s="242"/>
      <c r="M126" s="243"/>
      <c r="N126" s="244"/>
      <c r="O126" s="244"/>
      <c r="P126" s="244"/>
      <c r="Q126" s="244"/>
      <c r="R126" s="244"/>
      <c r="S126" s="244"/>
      <c r="T126" s="245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6" t="s">
        <v>143</v>
      </c>
      <c r="AU126" s="246" t="s">
        <v>83</v>
      </c>
      <c r="AV126" s="14" t="s">
        <v>83</v>
      </c>
      <c r="AW126" s="14" t="s">
        <v>33</v>
      </c>
      <c r="AX126" s="14" t="s">
        <v>72</v>
      </c>
      <c r="AY126" s="246" t="s">
        <v>132</v>
      </c>
    </row>
    <row r="127" s="15" customFormat="1">
      <c r="A127" s="15"/>
      <c r="B127" s="247"/>
      <c r="C127" s="248"/>
      <c r="D127" s="227" t="s">
        <v>143</v>
      </c>
      <c r="E127" s="249" t="s">
        <v>19</v>
      </c>
      <c r="F127" s="250" t="s">
        <v>148</v>
      </c>
      <c r="G127" s="248"/>
      <c r="H127" s="251">
        <v>10</v>
      </c>
      <c r="I127" s="252"/>
      <c r="J127" s="248"/>
      <c r="K127" s="248"/>
      <c r="L127" s="253"/>
      <c r="M127" s="254"/>
      <c r="N127" s="255"/>
      <c r="O127" s="255"/>
      <c r="P127" s="255"/>
      <c r="Q127" s="255"/>
      <c r="R127" s="255"/>
      <c r="S127" s="255"/>
      <c r="T127" s="256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57" t="s">
        <v>143</v>
      </c>
      <c r="AU127" s="257" t="s">
        <v>83</v>
      </c>
      <c r="AV127" s="15" t="s">
        <v>139</v>
      </c>
      <c r="AW127" s="15" t="s">
        <v>33</v>
      </c>
      <c r="AX127" s="15" t="s">
        <v>80</v>
      </c>
      <c r="AY127" s="257" t="s">
        <v>132</v>
      </c>
    </row>
    <row r="128" s="2" customFormat="1" ht="37.8" customHeight="1">
      <c r="A128" s="41"/>
      <c r="B128" s="42"/>
      <c r="C128" s="207" t="s">
        <v>225</v>
      </c>
      <c r="D128" s="207" t="s">
        <v>134</v>
      </c>
      <c r="E128" s="208" t="s">
        <v>522</v>
      </c>
      <c r="F128" s="209" t="s">
        <v>523</v>
      </c>
      <c r="G128" s="210" t="s">
        <v>469</v>
      </c>
      <c r="H128" s="211">
        <v>60</v>
      </c>
      <c r="I128" s="212"/>
      <c r="J128" s="213">
        <f>ROUND(I128*H128,2)</f>
        <v>0</v>
      </c>
      <c r="K128" s="209" t="s">
        <v>138</v>
      </c>
      <c r="L128" s="47"/>
      <c r="M128" s="214" t="s">
        <v>19</v>
      </c>
      <c r="N128" s="215" t="s">
        <v>43</v>
      </c>
      <c r="O128" s="87"/>
      <c r="P128" s="216">
        <f>O128*H128</f>
        <v>0</v>
      </c>
      <c r="Q128" s="216">
        <v>0</v>
      </c>
      <c r="R128" s="216">
        <f>Q128*H128</f>
        <v>0</v>
      </c>
      <c r="S128" s="216">
        <v>0</v>
      </c>
      <c r="T128" s="217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18" t="s">
        <v>139</v>
      </c>
      <c r="AT128" s="218" t="s">
        <v>134</v>
      </c>
      <c r="AU128" s="218" t="s">
        <v>83</v>
      </c>
      <c r="AY128" s="20" t="s">
        <v>132</v>
      </c>
      <c r="BE128" s="219">
        <f>IF(N128="základní",J128,0)</f>
        <v>0</v>
      </c>
      <c r="BF128" s="219">
        <f>IF(N128="snížená",J128,0)</f>
        <v>0</v>
      </c>
      <c r="BG128" s="219">
        <f>IF(N128="zákl. přenesená",J128,0)</f>
        <v>0</v>
      </c>
      <c r="BH128" s="219">
        <f>IF(N128="sníž. přenesená",J128,0)</f>
        <v>0</v>
      </c>
      <c r="BI128" s="219">
        <f>IF(N128="nulová",J128,0)</f>
        <v>0</v>
      </c>
      <c r="BJ128" s="20" t="s">
        <v>80</v>
      </c>
      <c r="BK128" s="219">
        <f>ROUND(I128*H128,2)</f>
        <v>0</v>
      </c>
      <c r="BL128" s="20" t="s">
        <v>139</v>
      </c>
      <c r="BM128" s="218" t="s">
        <v>524</v>
      </c>
    </row>
    <row r="129" s="2" customFormat="1">
      <c r="A129" s="41"/>
      <c r="B129" s="42"/>
      <c r="C129" s="43"/>
      <c r="D129" s="220" t="s">
        <v>141</v>
      </c>
      <c r="E129" s="43"/>
      <c r="F129" s="221" t="s">
        <v>525</v>
      </c>
      <c r="G129" s="43"/>
      <c r="H129" s="43"/>
      <c r="I129" s="222"/>
      <c r="J129" s="43"/>
      <c r="K129" s="43"/>
      <c r="L129" s="47"/>
      <c r="M129" s="223"/>
      <c r="N129" s="224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141</v>
      </c>
      <c r="AU129" s="20" t="s">
        <v>83</v>
      </c>
    </row>
    <row r="130" s="13" customFormat="1">
      <c r="A130" s="13"/>
      <c r="B130" s="225"/>
      <c r="C130" s="226"/>
      <c r="D130" s="227" t="s">
        <v>143</v>
      </c>
      <c r="E130" s="228" t="s">
        <v>19</v>
      </c>
      <c r="F130" s="229" t="s">
        <v>962</v>
      </c>
      <c r="G130" s="226"/>
      <c r="H130" s="228" t="s">
        <v>19</v>
      </c>
      <c r="I130" s="230"/>
      <c r="J130" s="226"/>
      <c r="K130" s="226"/>
      <c r="L130" s="231"/>
      <c r="M130" s="232"/>
      <c r="N130" s="233"/>
      <c r="O130" s="233"/>
      <c r="P130" s="233"/>
      <c r="Q130" s="233"/>
      <c r="R130" s="233"/>
      <c r="S130" s="233"/>
      <c r="T130" s="23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5" t="s">
        <v>143</v>
      </c>
      <c r="AU130" s="235" t="s">
        <v>83</v>
      </c>
      <c r="AV130" s="13" t="s">
        <v>80</v>
      </c>
      <c r="AW130" s="13" t="s">
        <v>33</v>
      </c>
      <c r="AX130" s="13" t="s">
        <v>72</v>
      </c>
      <c r="AY130" s="235" t="s">
        <v>132</v>
      </c>
    </row>
    <row r="131" s="14" customFormat="1">
      <c r="A131" s="14"/>
      <c r="B131" s="236"/>
      <c r="C131" s="237"/>
      <c r="D131" s="227" t="s">
        <v>143</v>
      </c>
      <c r="E131" s="238" t="s">
        <v>19</v>
      </c>
      <c r="F131" s="239" t="s">
        <v>1273</v>
      </c>
      <c r="G131" s="237"/>
      <c r="H131" s="240">
        <v>60</v>
      </c>
      <c r="I131" s="241"/>
      <c r="J131" s="237"/>
      <c r="K131" s="237"/>
      <c r="L131" s="242"/>
      <c r="M131" s="243"/>
      <c r="N131" s="244"/>
      <c r="O131" s="244"/>
      <c r="P131" s="244"/>
      <c r="Q131" s="244"/>
      <c r="R131" s="244"/>
      <c r="S131" s="244"/>
      <c r="T131" s="24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6" t="s">
        <v>143</v>
      </c>
      <c r="AU131" s="246" t="s">
        <v>83</v>
      </c>
      <c r="AV131" s="14" t="s">
        <v>83</v>
      </c>
      <c r="AW131" s="14" t="s">
        <v>33</v>
      </c>
      <c r="AX131" s="14" t="s">
        <v>80</v>
      </c>
      <c r="AY131" s="246" t="s">
        <v>132</v>
      </c>
    </row>
    <row r="132" s="2" customFormat="1" ht="24.15" customHeight="1">
      <c r="A132" s="41"/>
      <c r="B132" s="42"/>
      <c r="C132" s="207" t="s">
        <v>8</v>
      </c>
      <c r="D132" s="207" t="s">
        <v>134</v>
      </c>
      <c r="E132" s="208" t="s">
        <v>527</v>
      </c>
      <c r="F132" s="209" t="s">
        <v>528</v>
      </c>
      <c r="G132" s="210" t="s">
        <v>469</v>
      </c>
      <c r="H132" s="211">
        <v>11</v>
      </c>
      <c r="I132" s="212"/>
      <c r="J132" s="213">
        <f>ROUND(I132*H132,2)</f>
        <v>0</v>
      </c>
      <c r="K132" s="209" t="s">
        <v>138</v>
      </c>
      <c r="L132" s="47"/>
      <c r="M132" s="214" t="s">
        <v>19</v>
      </c>
      <c r="N132" s="215" t="s">
        <v>43</v>
      </c>
      <c r="O132" s="87"/>
      <c r="P132" s="216">
        <f>O132*H132</f>
        <v>0</v>
      </c>
      <c r="Q132" s="216">
        <v>0</v>
      </c>
      <c r="R132" s="216">
        <f>Q132*H132</f>
        <v>0</v>
      </c>
      <c r="S132" s="216">
        <v>0</v>
      </c>
      <c r="T132" s="217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18" t="s">
        <v>139</v>
      </c>
      <c r="AT132" s="218" t="s">
        <v>134</v>
      </c>
      <c r="AU132" s="218" t="s">
        <v>83</v>
      </c>
      <c r="AY132" s="20" t="s">
        <v>132</v>
      </c>
      <c r="BE132" s="219">
        <f>IF(N132="základní",J132,0)</f>
        <v>0</v>
      </c>
      <c r="BF132" s="219">
        <f>IF(N132="snížená",J132,0)</f>
        <v>0</v>
      </c>
      <c r="BG132" s="219">
        <f>IF(N132="zákl. přenesená",J132,0)</f>
        <v>0</v>
      </c>
      <c r="BH132" s="219">
        <f>IF(N132="sníž. přenesená",J132,0)</f>
        <v>0</v>
      </c>
      <c r="BI132" s="219">
        <f>IF(N132="nulová",J132,0)</f>
        <v>0</v>
      </c>
      <c r="BJ132" s="20" t="s">
        <v>80</v>
      </c>
      <c r="BK132" s="219">
        <f>ROUND(I132*H132,2)</f>
        <v>0</v>
      </c>
      <c r="BL132" s="20" t="s">
        <v>139</v>
      </c>
      <c r="BM132" s="218" t="s">
        <v>529</v>
      </c>
    </row>
    <row r="133" s="2" customFormat="1">
      <c r="A133" s="41"/>
      <c r="B133" s="42"/>
      <c r="C133" s="43"/>
      <c r="D133" s="220" t="s">
        <v>141</v>
      </c>
      <c r="E133" s="43"/>
      <c r="F133" s="221" t="s">
        <v>530</v>
      </c>
      <c r="G133" s="43"/>
      <c r="H133" s="43"/>
      <c r="I133" s="222"/>
      <c r="J133" s="43"/>
      <c r="K133" s="43"/>
      <c r="L133" s="47"/>
      <c r="M133" s="223"/>
      <c r="N133" s="224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141</v>
      </c>
      <c r="AU133" s="20" t="s">
        <v>83</v>
      </c>
    </row>
    <row r="134" s="13" customFormat="1">
      <c r="A134" s="13"/>
      <c r="B134" s="225"/>
      <c r="C134" s="226"/>
      <c r="D134" s="227" t="s">
        <v>143</v>
      </c>
      <c r="E134" s="228" t="s">
        <v>19</v>
      </c>
      <c r="F134" s="229" t="s">
        <v>531</v>
      </c>
      <c r="G134" s="226"/>
      <c r="H134" s="228" t="s">
        <v>19</v>
      </c>
      <c r="I134" s="230"/>
      <c r="J134" s="226"/>
      <c r="K134" s="226"/>
      <c r="L134" s="231"/>
      <c r="M134" s="232"/>
      <c r="N134" s="233"/>
      <c r="O134" s="233"/>
      <c r="P134" s="233"/>
      <c r="Q134" s="233"/>
      <c r="R134" s="233"/>
      <c r="S134" s="233"/>
      <c r="T134" s="23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5" t="s">
        <v>143</v>
      </c>
      <c r="AU134" s="235" t="s">
        <v>83</v>
      </c>
      <c r="AV134" s="13" t="s">
        <v>80</v>
      </c>
      <c r="AW134" s="13" t="s">
        <v>33</v>
      </c>
      <c r="AX134" s="13" t="s">
        <v>72</v>
      </c>
      <c r="AY134" s="235" t="s">
        <v>132</v>
      </c>
    </row>
    <row r="135" s="14" customFormat="1">
      <c r="A135" s="14"/>
      <c r="B135" s="236"/>
      <c r="C135" s="237"/>
      <c r="D135" s="227" t="s">
        <v>143</v>
      </c>
      <c r="E135" s="238" t="s">
        <v>19</v>
      </c>
      <c r="F135" s="239" t="s">
        <v>1274</v>
      </c>
      <c r="G135" s="237"/>
      <c r="H135" s="240">
        <v>11</v>
      </c>
      <c r="I135" s="241"/>
      <c r="J135" s="237"/>
      <c r="K135" s="237"/>
      <c r="L135" s="242"/>
      <c r="M135" s="243"/>
      <c r="N135" s="244"/>
      <c r="O135" s="244"/>
      <c r="P135" s="244"/>
      <c r="Q135" s="244"/>
      <c r="R135" s="244"/>
      <c r="S135" s="244"/>
      <c r="T135" s="245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6" t="s">
        <v>143</v>
      </c>
      <c r="AU135" s="246" t="s">
        <v>83</v>
      </c>
      <c r="AV135" s="14" t="s">
        <v>83</v>
      </c>
      <c r="AW135" s="14" t="s">
        <v>33</v>
      </c>
      <c r="AX135" s="14" t="s">
        <v>80</v>
      </c>
      <c r="AY135" s="246" t="s">
        <v>132</v>
      </c>
    </row>
    <row r="136" s="2" customFormat="1" ht="24.15" customHeight="1">
      <c r="A136" s="41"/>
      <c r="B136" s="42"/>
      <c r="C136" s="207" t="s">
        <v>234</v>
      </c>
      <c r="D136" s="207" t="s">
        <v>134</v>
      </c>
      <c r="E136" s="208" t="s">
        <v>533</v>
      </c>
      <c r="F136" s="209" t="s">
        <v>534</v>
      </c>
      <c r="G136" s="210" t="s">
        <v>469</v>
      </c>
      <c r="H136" s="211">
        <v>5</v>
      </c>
      <c r="I136" s="212"/>
      <c r="J136" s="213">
        <f>ROUND(I136*H136,2)</f>
        <v>0</v>
      </c>
      <c r="K136" s="209" t="s">
        <v>138</v>
      </c>
      <c r="L136" s="47"/>
      <c r="M136" s="214" t="s">
        <v>19</v>
      </c>
      <c r="N136" s="215" t="s">
        <v>43</v>
      </c>
      <c r="O136" s="87"/>
      <c r="P136" s="216">
        <f>O136*H136</f>
        <v>0</v>
      </c>
      <c r="Q136" s="216">
        <v>0</v>
      </c>
      <c r="R136" s="216">
        <f>Q136*H136</f>
        <v>0</v>
      </c>
      <c r="S136" s="216">
        <v>0</v>
      </c>
      <c r="T136" s="217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18" t="s">
        <v>139</v>
      </c>
      <c r="AT136" s="218" t="s">
        <v>134</v>
      </c>
      <c r="AU136" s="218" t="s">
        <v>83</v>
      </c>
      <c r="AY136" s="20" t="s">
        <v>132</v>
      </c>
      <c r="BE136" s="219">
        <f>IF(N136="základní",J136,0)</f>
        <v>0</v>
      </c>
      <c r="BF136" s="219">
        <f>IF(N136="snížená",J136,0)</f>
        <v>0</v>
      </c>
      <c r="BG136" s="219">
        <f>IF(N136="zákl. přenesená",J136,0)</f>
        <v>0</v>
      </c>
      <c r="BH136" s="219">
        <f>IF(N136="sníž. přenesená",J136,0)</f>
        <v>0</v>
      </c>
      <c r="BI136" s="219">
        <f>IF(N136="nulová",J136,0)</f>
        <v>0</v>
      </c>
      <c r="BJ136" s="20" t="s">
        <v>80</v>
      </c>
      <c r="BK136" s="219">
        <f>ROUND(I136*H136,2)</f>
        <v>0</v>
      </c>
      <c r="BL136" s="20" t="s">
        <v>139</v>
      </c>
      <c r="BM136" s="218" t="s">
        <v>535</v>
      </c>
    </row>
    <row r="137" s="2" customFormat="1">
      <c r="A137" s="41"/>
      <c r="B137" s="42"/>
      <c r="C137" s="43"/>
      <c r="D137" s="220" t="s">
        <v>141</v>
      </c>
      <c r="E137" s="43"/>
      <c r="F137" s="221" t="s">
        <v>536</v>
      </c>
      <c r="G137" s="43"/>
      <c r="H137" s="43"/>
      <c r="I137" s="222"/>
      <c r="J137" s="43"/>
      <c r="K137" s="43"/>
      <c r="L137" s="47"/>
      <c r="M137" s="223"/>
      <c r="N137" s="224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141</v>
      </c>
      <c r="AU137" s="20" t="s">
        <v>83</v>
      </c>
    </row>
    <row r="138" s="13" customFormat="1">
      <c r="A138" s="13"/>
      <c r="B138" s="225"/>
      <c r="C138" s="226"/>
      <c r="D138" s="227" t="s">
        <v>143</v>
      </c>
      <c r="E138" s="228" t="s">
        <v>19</v>
      </c>
      <c r="F138" s="229" t="s">
        <v>538</v>
      </c>
      <c r="G138" s="226"/>
      <c r="H138" s="228" t="s">
        <v>19</v>
      </c>
      <c r="I138" s="230"/>
      <c r="J138" s="226"/>
      <c r="K138" s="226"/>
      <c r="L138" s="231"/>
      <c r="M138" s="232"/>
      <c r="N138" s="233"/>
      <c r="O138" s="233"/>
      <c r="P138" s="233"/>
      <c r="Q138" s="233"/>
      <c r="R138" s="233"/>
      <c r="S138" s="233"/>
      <c r="T138" s="23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5" t="s">
        <v>143</v>
      </c>
      <c r="AU138" s="235" t="s">
        <v>83</v>
      </c>
      <c r="AV138" s="13" t="s">
        <v>80</v>
      </c>
      <c r="AW138" s="13" t="s">
        <v>33</v>
      </c>
      <c r="AX138" s="13" t="s">
        <v>72</v>
      </c>
      <c r="AY138" s="235" t="s">
        <v>132</v>
      </c>
    </row>
    <row r="139" s="14" customFormat="1">
      <c r="A139" s="14"/>
      <c r="B139" s="236"/>
      <c r="C139" s="237"/>
      <c r="D139" s="227" t="s">
        <v>143</v>
      </c>
      <c r="E139" s="238" t="s">
        <v>19</v>
      </c>
      <c r="F139" s="239" t="s">
        <v>1275</v>
      </c>
      <c r="G139" s="237"/>
      <c r="H139" s="240">
        <v>5</v>
      </c>
      <c r="I139" s="241"/>
      <c r="J139" s="237"/>
      <c r="K139" s="237"/>
      <c r="L139" s="242"/>
      <c r="M139" s="243"/>
      <c r="N139" s="244"/>
      <c r="O139" s="244"/>
      <c r="P139" s="244"/>
      <c r="Q139" s="244"/>
      <c r="R139" s="244"/>
      <c r="S139" s="244"/>
      <c r="T139" s="245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6" t="s">
        <v>143</v>
      </c>
      <c r="AU139" s="246" t="s">
        <v>83</v>
      </c>
      <c r="AV139" s="14" t="s">
        <v>83</v>
      </c>
      <c r="AW139" s="14" t="s">
        <v>33</v>
      </c>
      <c r="AX139" s="14" t="s">
        <v>80</v>
      </c>
      <c r="AY139" s="246" t="s">
        <v>132</v>
      </c>
    </row>
    <row r="140" s="2" customFormat="1" ht="24.15" customHeight="1">
      <c r="A140" s="41"/>
      <c r="B140" s="42"/>
      <c r="C140" s="207" t="s">
        <v>240</v>
      </c>
      <c r="D140" s="207" t="s">
        <v>134</v>
      </c>
      <c r="E140" s="208" t="s">
        <v>552</v>
      </c>
      <c r="F140" s="209" t="s">
        <v>418</v>
      </c>
      <c r="G140" s="210" t="s">
        <v>381</v>
      </c>
      <c r="H140" s="211">
        <v>18</v>
      </c>
      <c r="I140" s="212"/>
      <c r="J140" s="213">
        <f>ROUND(I140*H140,2)</f>
        <v>0</v>
      </c>
      <c r="K140" s="209" t="s">
        <v>138</v>
      </c>
      <c r="L140" s="47"/>
      <c r="M140" s="214" t="s">
        <v>19</v>
      </c>
      <c r="N140" s="215" t="s">
        <v>43</v>
      </c>
      <c r="O140" s="87"/>
      <c r="P140" s="216">
        <f>O140*H140</f>
        <v>0</v>
      </c>
      <c r="Q140" s="216">
        <v>0</v>
      </c>
      <c r="R140" s="216">
        <f>Q140*H140</f>
        <v>0</v>
      </c>
      <c r="S140" s="216">
        <v>0</v>
      </c>
      <c r="T140" s="217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18" t="s">
        <v>139</v>
      </c>
      <c r="AT140" s="218" t="s">
        <v>134</v>
      </c>
      <c r="AU140" s="218" t="s">
        <v>83</v>
      </c>
      <c r="AY140" s="20" t="s">
        <v>132</v>
      </c>
      <c r="BE140" s="219">
        <f>IF(N140="základní",J140,0)</f>
        <v>0</v>
      </c>
      <c r="BF140" s="219">
        <f>IF(N140="snížená",J140,0)</f>
        <v>0</v>
      </c>
      <c r="BG140" s="219">
        <f>IF(N140="zákl. přenesená",J140,0)</f>
        <v>0</v>
      </c>
      <c r="BH140" s="219">
        <f>IF(N140="sníž. přenesená",J140,0)</f>
        <v>0</v>
      </c>
      <c r="BI140" s="219">
        <f>IF(N140="nulová",J140,0)</f>
        <v>0</v>
      </c>
      <c r="BJ140" s="20" t="s">
        <v>80</v>
      </c>
      <c r="BK140" s="219">
        <f>ROUND(I140*H140,2)</f>
        <v>0</v>
      </c>
      <c r="BL140" s="20" t="s">
        <v>139</v>
      </c>
      <c r="BM140" s="218" t="s">
        <v>553</v>
      </c>
    </row>
    <row r="141" s="2" customFormat="1">
      <c r="A141" s="41"/>
      <c r="B141" s="42"/>
      <c r="C141" s="43"/>
      <c r="D141" s="220" t="s">
        <v>141</v>
      </c>
      <c r="E141" s="43"/>
      <c r="F141" s="221" t="s">
        <v>554</v>
      </c>
      <c r="G141" s="43"/>
      <c r="H141" s="43"/>
      <c r="I141" s="222"/>
      <c r="J141" s="43"/>
      <c r="K141" s="43"/>
      <c r="L141" s="47"/>
      <c r="M141" s="223"/>
      <c r="N141" s="224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20" t="s">
        <v>141</v>
      </c>
      <c r="AU141" s="20" t="s">
        <v>83</v>
      </c>
    </row>
    <row r="142" s="14" customFormat="1">
      <c r="A142" s="14"/>
      <c r="B142" s="236"/>
      <c r="C142" s="237"/>
      <c r="D142" s="227" t="s">
        <v>143</v>
      </c>
      <c r="E142" s="238" t="s">
        <v>19</v>
      </c>
      <c r="F142" s="239" t="s">
        <v>1276</v>
      </c>
      <c r="G142" s="237"/>
      <c r="H142" s="240">
        <v>10</v>
      </c>
      <c r="I142" s="241"/>
      <c r="J142" s="237"/>
      <c r="K142" s="237"/>
      <c r="L142" s="242"/>
      <c r="M142" s="243"/>
      <c r="N142" s="244"/>
      <c r="O142" s="244"/>
      <c r="P142" s="244"/>
      <c r="Q142" s="244"/>
      <c r="R142" s="244"/>
      <c r="S142" s="244"/>
      <c r="T142" s="245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6" t="s">
        <v>143</v>
      </c>
      <c r="AU142" s="246" t="s">
        <v>83</v>
      </c>
      <c r="AV142" s="14" t="s">
        <v>83</v>
      </c>
      <c r="AW142" s="14" t="s">
        <v>33</v>
      </c>
      <c r="AX142" s="14" t="s">
        <v>80</v>
      </c>
      <c r="AY142" s="246" t="s">
        <v>132</v>
      </c>
    </row>
    <row r="143" s="14" customFormat="1">
      <c r="A143" s="14"/>
      <c r="B143" s="236"/>
      <c r="C143" s="237"/>
      <c r="D143" s="227" t="s">
        <v>143</v>
      </c>
      <c r="E143" s="237"/>
      <c r="F143" s="239" t="s">
        <v>1277</v>
      </c>
      <c r="G143" s="237"/>
      <c r="H143" s="240">
        <v>18</v>
      </c>
      <c r="I143" s="241"/>
      <c r="J143" s="237"/>
      <c r="K143" s="237"/>
      <c r="L143" s="242"/>
      <c r="M143" s="243"/>
      <c r="N143" s="244"/>
      <c r="O143" s="244"/>
      <c r="P143" s="244"/>
      <c r="Q143" s="244"/>
      <c r="R143" s="244"/>
      <c r="S143" s="244"/>
      <c r="T143" s="24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6" t="s">
        <v>143</v>
      </c>
      <c r="AU143" s="246" t="s">
        <v>83</v>
      </c>
      <c r="AV143" s="14" t="s">
        <v>83</v>
      </c>
      <c r="AW143" s="14" t="s">
        <v>4</v>
      </c>
      <c r="AX143" s="14" t="s">
        <v>80</v>
      </c>
      <c r="AY143" s="246" t="s">
        <v>132</v>
      </c>
    </row>
    <row r="144" s="2" customFormat="1" ht="24.15" customHeight="1">
      <c r="A144" s="41"/>
      <c r="B144" s="42"/>
      <c r="C144" s="207" t="s">
        <v>255</v>
      </c>
      <c r="D144" s="207" t="s">
        <v>134</v>
      </c>
      <c r="E144" s="208" t="s">
        <v>557</v>
      </c>
      <c r="F144" s="209" t="s">
        <v>558</v>
      </c>
      <c r="G144" s="210" t="s">
        <v>469</v>
      </c>
      <c r="H144" s="211">
        <v>5</v>
      </c>
      <c r="I144" s="212"/>
      <c r="J144" s="213">
        <f>ROUND(I144*H144,2)</f>
        <v>0</v>
      </c>
      <c r="K144" s="209" t="s">
        <v>138</v>
      </c>
      <c r="L144" s="47"/>
      <c r="M144" s="214" t="s">
        <v>19</v>
      </c>
      <c r="N144" s="215" t="s">
        <v>43</v>
      </c>
      <c r="O144" s="87"/>
      <c r="P144" s="216">
        <f>O144*H144</f>
        <v>0</v>
      </c>
      <c r="Q144" s="216">
        <v>0</v>
      </c>
      <c r="R144" s="216">
        <f>Q144*H144</f>
        <v>0</v>
      </c>
      <c r="S144" s="216">
        <v>0</v>
      </c>
      <c r="T144" s="217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18" t="s">
        <v>139</v>
      </c>
      <c r="AT144" s="218" t="s">
        <v>134</v>
      </c>
      <c r="AU144" s="218" t="s">
        <v>83</v>
      </c>
      <c r="AY144" s="20" t="s">
        <v>132</v>
      </c>
      <c r="BE144" s="219">
        <f>IF(N144="základní",J144,0)</f>
        <v>0</v>
      </c>
      <c r="BF144" s="219">
        <f>IF(N144="snížená",J144,0)</f>
        <v>0</v>
      </c>
      <c r="BG144" s="219">
        <f>IF(N144="zákl. přenesená",J144,0)</f>
        <v>0</v>
      </c>
      <c r="BH144" s="219">
        <f>IF(N144="sníž. přenesená",J144,0)</f>
        <v>0</v>
      </c>
      <c r="BI144" s="219">
        <f>IF(N144="nulová",J144,0)</f>
        <v>0</v>
      </c>
      <c r="BJ144" s="20" t="s">
        <v>80</v>
      </c>
      <c r="BK144" s="219">
        <f>ROUND(I144*H144,2)</f>
        <v>0</v>
      </c>
      <c r="BL144" s="20" t="s">
        <v>139</v>
      </c>
      <c r="BM144" s="218" t="s">
        <v>978</v>
      </c>
    </row>
    <row r="145" s="2" customFormat="1">
      <c r="A145" s="41"/>
      <c r="B145" s="42"/>
      <c r="C145" s="43"/>
      <c r="D145" s="220" t="s">
        <v>141</v>
      </c>
      <c r="E145" s="43"/>
      <c r="F145" s="221" t="s">
        <v>560</v>
      </c>
      <c r="G145" s="43"/>
      <c r="H145" s="43"/>
      <c r="I145" s="222"/>
      <c r="J145" s="43"/>
      <c r="K145" s="43"/>
      <c r="L145" s="47"/>
      <c r="M145" s="223"/>
      <c r="N145" s="224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141</v>
      </c>
      <c r="AU145" s="20" t="s">
        <v>83</v>
      </c>
    </row>
    <row r="146" s="14" customFormat="1">
      <c r="A146" s="14"/>
      <c r="B146" s="236"/>
      <c r="C146" s="237"/>
      <c r="D146" s="227" t="s">
        <v>143</v>
      </c>
      <c r="E146" s="238" t="s">
        <v>19</v>
      </c>
      <c r="F146" s="239" t="s">
        <v>1278</v>
      </c>
      <c r="G146" s="237"/>
      <c r="H146" s="240">
        <v>5</v>
      </c>
      <c r="I146" s="241"/>
      <c r="J146" s="237"/>
      <c r="K146" s="237"/>
      <c r="L146" s="242"/>
      <c r="M146" s="243"/>
      <c r="N146" s="244"/>
      <c r="O146" s="244"/>
      <c r="P146" s="244"/>
      <c r="Q146" s="244"/>
      <c r="R146" s="244"/>
      <c r="S146" s="244"/>
      <c r="T146" s="245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6" t="s">
        <v>143</v>
      </c>
      <c r="AU146" s="246" t="s">
        <v>83</v>
      </c>
      <c r="AV146" s="14" t="s">
        <v>83</v>
      </c>
      <c r="AW146" s="14" t="s">
        <v>33</v>
      </c>
      <c r="AX146" s="14" t="s">
        <v>80</v>
      </c>
      <c r="AY146" s="246" t="s">
        <v>132</v>
      </c>
    </row>
    <row r="147" s="2" customFormat="1" ht="24.15" customHeight="1">
      <c r="A147" s="41"/>
      <c r="B147" s="42"/>
      <c r="C147" s="207" t="s">
        <v>262</v>
      </c>
      <c r="D147" s="207" t="s">
        <v>134</v>
      </c>
      <c r="E147" s="208" t="s">
        <v>562</v>
      </c>
      <c r="F147" s="209" t="s">
        <v>563</v>
      </c>
      <c r="G147" s="210" t="s">
        <v>469</v>
      </c>
      <c r="H147" s="211">
        <v>26</v>
      </c>
      <c r="I147" s="212"/>
      <c r="J147" s="213">
        <f>ROUND(I147*H147,2)</f>
        <v>0</v>
      </c>
      <c r="K147" s="209" t="s">
        <v>138</v>
      </c>
      <c r="L147" s="47"/>
      <c r="M147" s="214" t="s">
        <v>19</v>
      </c>
      <c r="N147" s="215" t="s">
        <v>43</v>
      </c>
      <c r="O147" s="87"/>
      <c r="P147" s="216">
        <f>O147*H147</f>
        <v>0</v>
      </c>
      <c r="Q147" s="216">
        <v>0</v>
      </c>
      <c r="R147" s="216">
        <f>Q147*H147</f>
        <v>0</v>
      </c>
      <c r="S147" s="216">
        <v>0</v>
      </c>
      <c r="T147" s="217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18" t="s">
        <v>139</v>
      </c>
      <c r="AT147" s="218" t="s">
        <v>134</v>
      </c>
      <c r="AU147" s="218" t="s">
        <v>83</v>
      </c>
      <c r="AY147" s="20" t="s">
        <v>132</v>
      </c>
      <c r="BE147" s="219">
        <f>IF(N147="základní",J147,0)</f>
        <v>0</v>
      </c>
      <c r="BF147" s="219">
        <f>IF(N147="snížená",J147,0)</f>
        <v>0</v>
      </c>
      <c r="BG147" s="219">
        <f>IF(N147="zákl. přenesená",J147,0)</f>
        <v>0</v>
      </c>
      <c r="BH147" s="219">
        <f>IF(N147="sníž. přenesená",J147,0)</f>
        <v>0</v>
      </c>
      <c r="BI147" s="219">
        <f>IF(N147="nulová",J147,0)</f>
        <v>0</v>
      </c>
      <c r="BJ147" s="20" t="s">
        <v>80</v>
      </c>
      <c r="BK147" s="219">
        <f>ROUND(I147*H147,2)</f>
        <v>0</v>
      </c>
      <c r="BL147" s="20" t="s">
        <v>139</v>
      </c>
      <c r="BM147" s="218" t="s">
        <v>564</v>
      </c>
    </row>
    <row r="148" s="2" customFormat="1">
      <c r="A148" s="41"/>
      <c r="B148" s="42"/>
      <c r="C148" s="43"/>
      <c r="D148" s="220" t="s">
        <v>141</v>
      </c>
      <c r="E148" s="43"/>
      <c r="F148" s="221" t="s">
        <v>565</v>
      </c>
      <c r="G148" s="43"/>
      <c r="H148" s="43"/>
      <c r="I148" s="222"/>
      <c r="J148" s="43"/>
      <c r="K148" s="43"/>
      <c r="L148" s="47"/>
      <c r="M148" s="223"/>
      <c r="N148" s="224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141</v>
      </c>
      <c r="AU148" s="20" t="s">
        <v>83</v>
      </c>
    </row>
    <row r="149" s="14" customFormat="1">
      <c r="A149" s="14"/>
      <c r="B149" s="236"/>
      <c r="C149" s="237"/>
      <c r="D149" s="227" t="s">
        <v>143</v>
      </c>
      <c r="E149" s="238" t="s">
        <v>19</v>
      </c>
      <c r="F149" s="239" t="s">
        <v>1279</v>
      </c>
      <c r="G149" s="237"/>
      <c r="H149" s="240">
        <v>5</v>
      </c>
      <c r="I149" s="241"/>
      <c r="J149" s="237"/>
      <c r="K149" s="237"/>
      <c r="L149" s="242"/>
      <c r="M149" s="243"/>
      <c r="N149" s="244"/>
      <c r="O149" s="244"/>
      <c r="P149" s="244"/>
      <c r="Q149" s="244"/>
      <c r="R149" s="244"/>
      <c r="S149" s="244"/>
      <c r="T149" s="245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6" t="s">
        <v>143</v>
      </c>
      <c r="AU149" s="246" t="s">
        <v>83</v>
      </c>
      <c r="AV149" s="14" t="s">
        <v>83</v>
      </c>
      <c r="AW149" s="14" t="s">
        <v>33</v>
      </c>
      <c r="AX149" s="14" t="s">
        <v>72</v>
      </c>
      <c r="AY149" s="246" t="s">
        <v>132</v>
      </c>
    </row>
    <row r="150" s="14" customFormat="1">
      <c r="A150" s="14"/>
      <c r="B150" s="236"/>
      <c r="C150" s="237"/>
      <c r="D150" s="227" t="s">
        <v>143</v>
      </c>
      <c r="E150" s="238" t="s">
        <v>19</v>
      </c>
      <c r="F150" s="239" t="s">
        <v>1280</v>
      </c>
      <c r="G150" s="237"/>
      <c r="H150" s="240">
        <v>11</v>
      </c>
      <c r="I150" s="241"/>
      <c r="J150" s="237"/>
      <c r="K150" s="237"/>
      <c r="L150" s="242"/>
      <c r="M150" s="243"/>
      <c r="N150" s="244"/>
      <c r="O150" s="244"/>
      <c r="P150" s="244"/>
      <c r="Q150" s="244"/>
      <c r="R150" s="244"/>
      <c r="S150" s="244"/>
      <c r="T150" s="245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6" t="s">
        <v>143</v>
      </c>
      <c r="AU150" s="246" t="s">
        <v>83</v>
      </c>
      <c r="AV150" s="14" t="s">
        <v>83</v>
      </c>
      <c r="AW150" s="14" t="s">
        <v>33</v>
      </c>
      <c r="AX150" s="14" t="s">
        <v>72</v>
      </c>
      <c r="AY150" s="246" t="s">
        <v>132</v>
      </c>
    </row>
    <row r="151" s="14" customFormat="1">
      <c r="A151" s="14"/>
      <c r="B151" s="236"/>
      <c r="C151" s="237"/>
      <c r="D151" s="227" t="s">
        <v>143</v>
      </c>
      <c r="E151" s="238" t="s">
        <v>19</v>
      </c>
      <c r="F151" s="239" t="s">
        <v>1281</v>
      </c>
      <c r="G151" s="237"/>
      <c r="H151" s="240">
        <v>10</v>
      </c>
      <c r="I151" s="241"/>
      <c r="J151" s="237"/>
      <c r="K151" s="237"/>
      <c r="L151" s="242"/>
      <c r="M151" s="243"/>
      <c r="N151" s="244"/>
      <c r="O151" s="244"/>
      <c r="P151" s="244"/>
      <c r="Q151" s="244"/>
      <c r="R151" s="244"/>
      <c r="S151" s="244"/>
      <c r="T151" s="245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6" t="s">
        <v>143</v>
      </c>
      <c r="AU151" s="246" t="s">
        <v>83</v>
      </c>
      <c r="AV151" s="14" t="s">
        <v>83</v>
      </c>
      <c r="AW151" s="14" t="s">
        <v>33</v>
      </c>
      <c r="AX151" s="14" t="s">
        <v>72</v>
      </c>
      <c r="AY151" s="246" t="s">
        <v>132</v>
      </c>
    </row>
    <row r="152" s="15" customFormat="1">
      <c r="A152" s="15"/>
      <c r="B152" s="247"/>
      <c r="C152" s="248"/>
      <c r="D152" s="227" t="s">
        <v>143</v>
      </c>
      <c r="E152" s="249" t="s">
        <v>19</v>
      </c>
      <c r="F152" s="250" t="s">
        <v>148</v>
      </c>
      <c r="G152" s="248"/>
      <c r="H152" s="251">
        <v>26</v>
      </c>
      <c r="I152" s="252"/>
      <c r="J152" s="248"/>
      <c r="K152" s="248"/>
      <c r="L152" s="253"/>
      <c r="M152" s="254"/>
      <c r="N152" s="255"/>
      <c r="O152" s="255"/>
      <c r="P152" s="255"/>
      <c r="Q152" s="255"/>
      <c r="R152" s="255"/>
      <c r="S152" s="255"/>
      <c r="T152" s="256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57" t="s">
        <v>143</v>
      </c>
      <c r="AU152" s="257" t="s">
        <v>83</v>
      </c>
      <c r="AV152" s="15" t="s">
        <v>139</v>
      </c>
      <c r="AW152" s="15" t="s">
        <v>33</v>
      </c>
      <c r="AX152" s="15" t="s">
        <v>80</v>
      </c>
      <c r="AY152" s="257" t="s">
        <v>132</v>
      </c>
    </row>
    <row r="153" s="2" customFormat="1" ht="16.5" customHeight="1">
      <c r="A153" s="41"/>
      <c r="B153" s="42"/>
      <c r="C153" s="207" t="s">
        <v>268</v>
      </c>
      <c r="D153" s="207" t="s">
        <v>134</v>
      </c>
      <c r="E153" s="208" t="s">
        <v>570</v>
      </c>
      <c r="F153" s="209" t="s">
        <v>571</v>
      </c>
      <c r="G153" s="210" t="s">
        <v>137</v>
      </c>
      <c r="H153" s="211">
        <v>39</v>
      </c>
      <c r="I153" s="212"/>
      <c r="J153" s="213">
        <f>ROUND(I153*H153,2)</f>
        <v>0</v>
      </c>
      <c r="K153" s="209" t="s">
        <v>138</v>
      </c>
      <c r="L153" s="47"/>
      <c r="M153" s="214" t="s">
        <v>19</v>
      </c>
      <c r="N153" s="215" t="s">
        <v>43</v>
      </c>
      <c r="O153" s="87"/>
      <c r="P153" s="216">
        <f>O153*H153</f>
        <v>0</v>
      </c>
      <c r="Q153" s="216">
        <v>0</v>
      </c>
      <c r="R153" s="216">
        <f>Q153*H153</f>
        <v>0</v>
      </c>
      <c r="S153" s="216">
        <v>0</v>
      </c>
      <c r="T153" s="217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18" t="s">
        <v>139</v>
      </c>
      <c r="AT153" s="218" t="s">
        <v>134</v>
      </c>
      <c r="AU153" s="218" t="s">
        <v>83</v>
      </c>
      <c r="AY153" s="20" t="s">
        <v>132</v>
      </c>
      <c r="BE153" s="219">
        <f>IF(N153="základní",J153,0)</f>
        <v>0</v>
      </c>
      <c r="BF153" s="219">
        <f>IF(N153="snížená",J153,0)</f>
        <v>0</v>
      </c>
      <c r="BG153" s="219">
        <f>IF(N153="zákl. přenesená",J153,0)</f>
        <v>0</v>
      </c>
      <c r="BH153" s="219">
        <f>IF(N153="sníž. přenesená",J153,0)</f>
        <v>0</v>
      </c>
      <c r="BI153" s="219">
        <f>IF(N153="nulová",J153,0)</f>
        <v>0</v>
      </c>
      <c r="BJ153" s="20" t="s">
        <v>80</v>
      </c>
      <c r="BK153" s="219">
        <f>ROUND(I153*H153,2)</f>
        <v>0</v>
      </c>
      <c r="BL153" s="20" t="s">
        <v>139</v>
      </c>
      <c r="BM153" s="218" t="s">
        <v>572</v>
      </c>
    </row>
    <row r="154" s="2" customFormat="1">
      <c r="A154" s="41"/>
      <c r="B154" s="42"/>
      <c r="C154" s="43"/>
      <c r="D154" s="220" t="s">
        <v>141</v>
      </c>
      <c r="E154" s="43"/>
      <c r="F154" s="221" t="s">
        <v>573</v>
      </c>
      <c r="G154" s="43"/>
      <c r="H154" s="43"/>
      <c r="I154" s="222"/>
      <c r="J154" s="43"/>
      <c r="K154" s="43"/>
      <c r="L154" s="47"/>
      <c r="M154" s="223"/>
      <c r="N154" s="224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141</v>
      </c>
      <c r="AU154" s="20" t="s">
        <v>83</v>
      </c>
    </row>
    <row r="155" s="14" customFormat="1">
      <c r="A155" s="14"/>
      <c r="B155" s="236"/>
      <c r="C155" s="237"/>
      <c r="D155" s="227" t="s">
        <v>143</v>
      </c>
      <c r="E155" s="238" t="s">
        <v>19</v>
      </c>
      <c r="F155" s="239" t="s">
        <v>1282</v>
      </c>
      <c r="G155" s="237"/>
      <c r="H155" s="240">
        <v>17</v>
      </c>
      <c r="I155" s="241"/>
      <c r="J155" s="237"/>
      <c r="K155" s="237"/>
      <c r="L155" s="242"/>
      <c r="M155" s="243"/>
      <c r="N155" s="244"/>
      <c r="O155" s="244"/>
      <c r="P155" s="244"/>
      <c r="Q155" s="244"/>
      <c r="R155" s="244"/>
      <c r="S155" s="244"/>
      <c r="T155" s="245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6" t="s">
        <v>143</v>
      </c>
      <c r="AU155" s="246" t="s">
        <v>83</v>
      </c>
      <c r="AV155" s="14" t="s">
        <v>83</v>
      </c>
      <c r="AW155" s="14" t="s">
        <v>33</v>
      </c>
      <c r="AX155" s="14" t="s">
        <v>72</v>
      </c>
      <c r="AY155" s="246" t="s">
        <v>132</v>
      </c>
    </row>
    <row r="156" s="14" customFormat="1">
      <c r="A156" s="14"/>
      <c r="B156" s="236"/>
      <c r="C156" s="237"/>
      <c r="D156" s="227" t="s">
        <v>143</v>
      </c>
      <c r="E156" s="238" t="s">
        <v>19</v>
      </c>
      <c r="F156" s="239" t="s">
        <v>1283</v>
      </c>
      <c r="G156" s="237"/>
      <c r="H156" s="240">
        <v>12</v>
      </c>
      <c r="I156" s="241"/>
      <c r="J156" s="237"/>
      <c r="K156" s="237"/>
      <c r="L156" s="242"/>
      <c r="M156" s="243"/>
      <c r="N156" s="244"/>
      <c r="O156" s="244"/>
      <c r="P156" s="244"/>
      <c r="Q156" s="244"/>
      <c r="R156" s="244"/>
      <c r="S156" s="244"/>
      <c r="T156" s="245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6" t="s">
        <v>143</v>
      </c>
      <c r="AU156" s="246" t="s">
        <v>83</v>
      </c>
      <c r="AV156" s="14" t="s">
        <v>83</v>
      </c>
      <c r="AW156" s="14" t="s">
        <v>33</v>
      </c>
      <c r="AX156" s="14" t="s">
        <v>72</v>
      </c>
      <c r="AY156" s="246" t="s">
        <v>132</v>
      </c>
    </row>
    <row r="157" s="14" customFormat="1">
      <c r="A157" s="14"/>
      <c r="B157" s="236"/>
      <c r="C157" s="237"/>
      <c r="D157" s="227" t="s">
        <v>143</v>
      </c>
      <c r="E157" s="238" t="s">
        <v>19</v>
      </c>
      <c r="F157" s="239" t="s">
        <v>1284</v>
      </c>
      <c r="G157" s="237"/>
      <c r="H157" s="240">
        <v>8.5</v>
      </c>
      <c r="I157" s="241"/>
      <c r="J157" s="237"/>
      <c r="K157" s="237"/>
      <c r="L157" s="242"/>
      <c r="M157" s="243"/>
      <c r="N157" s="244"/>
      <c r="O157" s="244"/>
      <c r="P157" s="244"/>
      <c r="Q157" s="244"/>
      <c r="R157" s="244"/>
      <c r="S157" s="244"/>
      <c r="T157" s="245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6" t="s">
        <v>143</v>
      </c>
      <c r="AU157" s="246" t="s">
        <v>83</v>
      </c>
      <c r="AV157" s="14" t="s">
        <v>83</v>
      </c>
      <c r="AW157" s="14" t="s">
        <v>33</v>
      </c>
      <c r="AX157" s="14" t="s">
        <v>72</v>
      </c>
      <c r="AY157" s="246" t="s">
        <v>132</v>
      </c>
    </row>
    <row r="158" s="14" customFormat="1">
      <c r="A158" s="14"/>
      <c r="B158" s="236"/>
      <c r="C158" s="237"/>
      <c r="D158" s="227" t="s">
        <v>143</v>
      </c>
      <c r="E158" s="238" t="s">
        <v>19</v>
      </c>
      <c r="F158" s="239" t="s">
        <v>1285</v>
      </c>
      <c r="G158" s="237"/>
      <c r="H158" s="240">
        <v>1.5</v>
      </c>
      <c r="I158" s="241"/>
      <c r="J158" s="237"/>
      <c r="K158" s="237"/>
      <c r="L158" s="242"/>
      <c r="M158" s="243"/>
      <c r="N158" s="244"/>
      <c r="O158" s="244"/>
      <c r="P158" s="244"/>
      <c r="Q158" s="244"/>
      <c r="R158" s="244"/>
      <c r="S158" s="244"/>
      <c r="T158" s="245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6" t="s">
        <v>143</v>
      </c>
      <c r="AU158" s="246" t="s">
        <v>83</v>
      </c>
      <c r="AV158" s="14" t="s">
        <v>83</v>
      </c>
      <c r="AW158" s="14" t="s">
        <v>33</v>
      </c>
      <c r="AX158" s="14" t="s">
        <v>72</v>
      </c>
      <c r="AY158" s="246" t="s">
        <v>132</v>
      </c>
    </row>
    <row r="159" s="15" customFormat="1">
      <c r="A159" s="15"/>
      <c r="B159" s="247"/>
      <c r="C159" s="248"/>
      <c r="D159" s="227" t="s">
        <v>143</v>
      </c>
      <c r="E159" s="249" t="s">
        <v>19</v>
      </c>
      <c r="F159" s="250" t="s">
        <v>148</v>
      </c>
      <c r="G159" s="248"/>
      <c r="H159" s="251">
        <v>39</v>
      </c>
      <c r="I159" s="252"/>
      <c r="J159" s="248"/>
      <c r="K159" s="248"/>
      <c r="L159" s="253"/>
      <c r="M159" s="254"/>
      <c r="N159" s="255"/>
      <c r="O159" s="255"/>
      <c r="P159" s="255"/>
      <c r="Q159" s="255"/>
      <c r="R159" s="255"/>
      <c r="S159" s="255"/>
      <c r="T159" s="256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57" t="s">
        <v>143</v>
      </c>
      <c r="AU159" s="257" t="s">
        <v>83</v>
      </c>
      <c r="AV159" s="15" t="s">
        <v>139</v>
      </c>
      <c r="AW159" s="15" t="s">
        <v>33</v>
      </c>
      <c r="AX159" s="15" t="s">
        <v>80</v>
      </c>
      <c r="AY159" s="257" t="s">
        <v>132</v>
      </c>
    </row>
    <row r="160" s="2" customFormat="1" ht="24.15" customHeight="1">
      <c r="A160" s="41"/>
      <c r="B160" s="42"/>
      <c r="C160" s="207" t="s">
        <v>274</v>
      </c>
      <c r="D160" s="207" t="s">
        <v>134</v>
      </c>
      <c r="E160" s="208" t="s">
        <v>992</v>
      </c>
      <c r="F160" s="209" t="s">
        <v>993</v>
      </c>
      <c r="G160" s="210" t="s">
        <v>137</v>
      </c>
      <c r="H160" s="211">
        <v>110</v>
      </c>
      <c r="I160" s="212"/>
      <c r="J160" s="213">
        <f>ROUND(I160*H160,2)</f>
        <v>0</v>
      </c>
      <c r="K160" s="209" t="s">
        <v>138</v>
      </c>
      <c r="L160" s="47"/>
      <c r="M160" s="214" t="s">
        <v>19</v>
      </c>
      <c r="N160" s="215" t="s">
        <v>43</v>
      </c>
      <c r="O160" s="87"/>
      <c r="P160" s="216">
        <f>O160*H160</f>
        <v>0</v>
      </c>
      <c r="Q160" s="216">
        <v>0</v>
      </c>
      <c r="R160" s="216">
        <f>Q160*H160</f>
        <v>0</v>
      </c>
      <c r="S160" s="216">
        <v>0</v>
      </c>
      <c r="T160" s="217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18" t="s">
        <v>139</v>
      </c>
      <c r="AT160" s="218" t="s">
        <v>134</v>
      </c>
      <c r="AU160" s="218" t="s">
        <v>83</v>
      </c>
      <c r="AY160" s="20" t="s">
        <v>132</v>
      </c>
      <c r="BE160" s="219">
        <f>IF(N160="základní",J160,0)</f>
        <v>0</v>
      </c>
      <c r="BF160" s="219">
        <f>IF(N160="snížená",J160,0)</f>
        <v>0</v>
      </c>
      <c r="BG160" s="219">
        <f>IF(N160="zákl. přenesená",J160,0)</f>
        <v>0</v>
      </c>
      <c r="BH160" s="219">
        <f>IF(N160="sníž. přenesená",J160,0)</f>
        <v>0</v>
      </c>
      <c r="BI160" s="219">
        <f>IF(N160="nulová",J160,0)</f>
        <v>0</v>
      </c>
      <c r="BJ160" s="20" t="s">
        <v>80</v>
      </c>
      <c r="BK160" s="219">
        <f>ROUND(I160*H160,2)</f>
        <v>0</v>
      </c>
      <c r="BL160" s="20" t="s">
        <v>139</v>
      </c>
      <c r="BM160" s="218" t="s">
        <v>994</v>
      </c>
    </row>
    <row r="161" s="2" customFormat="1">
      <c r="A161" s="41"/>
      <c r="B161" s="42"/>
      <c r="C161" s="43"/>
      <c r="D161" s="220" t="s">
        <v>141</v>
      </c>
      <c r="E161" s="43"/>
      <c r="F161" s="221" t="s">
        <v>995</v>
      </c>
      <c r="G161" s="43"/>
      <c r="H161" s="43"/>
      <c r="I161" s="222"/>
      <c r="J161" s="43"/>
      <c r="K161" s="43"/>
      <c r="L161" s="47"/>
      <c r="M161" s="223"/>
      <c r="N161" s="224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20" t="s">
        <v>141</v>
      </c>
      <c r="AU161" s="20" t="s">
        <v>83</v>
      </c>
    </row>
    <row r="162" s="14" customFormat="1">
      <c r="A162" s="14"/>
      <c r="B162" s="236"/>
      <c r="C162" s="237"/>
      <c r="D162" s="227" t="s">
        <v>143</v>
      </c>
      <c r="E162" s="238" t="s">
        <v>19</v>
      </c>
      <c r="F162" s="239" t="s">
        <v>1286</v>
      </c>
      <c r="G162" s="237"/>
      <c r="H162" s="240">
        <v>110</v>
      </c>
      <c r="I162" s="241"/>
      <c r="J162" s="237"/>
      <c r="K162" s="237"/>
      <c r="L162" s="242"/>
      <c r="M162" s="243"/>
      <c r="N162" s="244"/>
      <c r="O162" s="244"/>
      <c r="P162" s="244"/>
      <c r="Q162" s="244"/>
      <c r="R162" s="244"/>
      <c r="S162" s="244"/>
      <c r="T162" s="245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6" t="s">
        <v>143</v>
      </c>
      <c r="AU162" s="246" t="s">
        <v>83</v>
      </c>
      <c r="AV162" s="14" t="s">
        <v>83</v>
      </c>
      <c r="AW162" s="14" t="s">
        <v>33</v>
      </c>
      <c r="AX162" s="14" t="s">
        <v>80</v>
      </c>
      <c r="AY162" s="246" t="s">
        <v>132</v>
      </c>
    </row>
    <row r="163" s="2" customFormat="1" ht="24.15" customHeight="1">
      <c r="A163" s="41"/>
      <c r="B163" s="42"/>
      <c r="C163" s="207" t="s">
        <v>282</v>
      </c>
      <c r="D163" s="207" t="s">
        <v>134</v>
      </c>
      <c r="E163" s="208" t="s">
        <v>997</v>
      </c>
      <c r="F163" s="209" t="s">
        <v>998</v>
      </c>
      <c r="G163" s="210" t="s">
        <v>137</v>
      </c>
      <c r="H163" s="211">
        <v>110</v>
      </c>
      <c r="I163" s="212"/>
      <c r="J163" s="213">
        <f>ROUND(I163*H163,2)</f>
        <v>0</v>
      </c>
      <c r="K163" s="209" t="s">
        <v>138</v>
      </c>
      <c r="L163" s="47"/>
      <c r="M163" s="214" t="s">
        <v>19</v>
      </c>
      <c r="N163" s="215" t="s">
        <v>43</v>
      </c>
      <c r="O163" s="87"/>
      <c r="P163" s="216">
        <f>O163*H163</f>
        <v>0</v>
      </c>
      <c r="Q163" s="216">
        <v>0</v>
      </c>
      <c r="R163" s="216">
        <f>Q163*H163</f>
        <v>0</v>
      </c>
      <c r="S163" s="216">
        <v>0</v>
      </c>
      <c r="T163" s="217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18" t="s">
        <v>139</v>
      </c>
      <c r="AT163" s="218" t="s">
        <v>134</v>
      </c>
      <c r="AU163" s="218" t="s">
        <v>83</v>
      </c>
      <c r="AY163" s="20" t="s">
        <v>132</v>
      </c>
      <c r="BE163" s="219">
        <f>IF(N163="základní",J163,0)</f>
        <v>0</v>
      </c>
      <c r="BF163" s="219">
        <f>IF(N163="snížená",J163,0)</f>
        <v>0</v>
      </c>
      <c r="BG163" s="219">
        <f>IF(N163="zákl. přenesená",J163,0)</f>
        <v>0</v>
      </c>
      <c r="BH163" s="219">
        <f>IF(N163="sníž. přenesená",J163,0)</f>
        <v>0</v>
      </c>
      <c r="BI163" s="219">
        <f>IF(N163="nulová",J163,0)</f>
        <v>0</v>
      </c>
      <c r="BJ163" s="20" t="s">
        <v>80</v>
      </c>
      <c r="BK163" s="219">
        <f>ROUND(I163*H163,2)</f>
        <v>0</v>
      </c>
      <c r="BL163" s="20" t="s">
        <v>139</v>
      </c>
      <c r="BM163" s="218" t="s">
        <v>999</v>
      </c>
    </row>
    <row r="164" s="2" customFormat="1">
      <c r="A164" s="41"/>
      <c r="B164" s="42"/>
      <c r="C164" s="43"/>
      <c r="D164" s="220" t="s">
        <v>141</v>
      </c>
      <c r="E164" s="43"/>
      <c r="F164" s="221" t="s">
        <v>1000</v>
      </c>
      <c r="G164" s="43"/>
      <c r="H164" s="43"/>
      <c r="I164" s="222"/>
      <c r="J164" s="43"/>
      <c r="K164" s="43"/>
      <c r="L164" s="47"/>
      <c r="M164" s="223"/>
      <c r="N164" s="224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141</v>
      </c>
      <c r="AU164" s="20" t="s">
        <v>83</v>
      </c>
    </row>
    <row r="165" s="14" customFormat="1">
      <c r="A165" s="14"/>
      <c r="B165" s="236"/>
      <c r="C165" s="237"/>
      <c r="D165" s="227" t="s">
        <v>143</v>
      </c>
      <c r="E165" s="238" t="s">
        <v>19</v>
      </c>
      <c r="F165" s="239" t="s">
        <v>1286</v>
      </c>
      <c r="G165" s="237"/>
      <c r="H165" s="240">
        <v>110</v>
      </c>
      <c r="I165" s="241"/>
      <c r="J165" s="237"/>
      <c r="K165" s="237"/>
      <c r="L165" s="242"/>
      <c r="M165" s="243"/>
      <c r="N165" s="244"/>
      <c r="O165" s="244"/>
      <c r="P165" s="244"/>
      <c r="Q165" s="244"/>
      <c r="R165" s="244"/>
      <c r="S165" s="244"/>
      <c r="T165" s="245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6" t="s">
        <v>143</v>
      </c>
      <c r="AU165" s="246" t="s">
        <v>83</v>
      </c>
      <c r="AV165" s="14" t="s">
        <v>83</v>
      </c>
      <c r="AW165" s="14" t="s">
        <v>33</v>
      </c>
      <c r="AX165" s="14" t="s">
        <v>80</v>
      </c>
      <c r="AY165" s="246" t="s">
        <v>132</v>
      </c>
    </row>
    <row r="166" s="2" customFormat="1" ht="16.5" customHeight="1">
      <c r="A166" s="41"/>
      <c r="B166" s="42"/>
      <c r="C166" s="273" t="s">
        <v>289</v>
      </c>
      <c r="D166" s="273" t="s">
        <v>547</v>
      </c>
      <c r="E166" s="274" t="s">
        <v>1001</v>
      </c>
      <c r="F166" s="275" t="s">
        <v>1002</v>
      </c>
      <c r="G166" s="276" t="s">
        <v>585</v>
      </c>
      <c r="H166" s="277">
        <v>2.2000000000000002</v>
      </c>
      <c r="I166" s="278"/>
      <c r="J166" s="279">
        <f>ROUND(I166*H166,2)</f>
        <v>0</v>
      </c>
      <c r="K166" s="275" t="s">
        <v>138</v>
      </c>
      <c r="L166" s="280"/>
      <c r="M166" s="281" t="s">
        <v>19</v>
      </c>
      <c r="N166" s="282" t="s">
        <v>43</v>
      </c>
      <c r="O166" s="87"/>
      <c r="P166" s="216">
        <f>O166*H166</f>
        <v>0</v>
      </c>
      <c r="Q166" s="216">
        <v>0.001</v>
      </c>
      <c r="R166" s="216">
        <f>Q166*H166</f>
        <v>0.0022000000000000001</v>
      </c>
      <c r="S166" s="216">
        <v>0</v>
      </c>
      <c r="T166" s="217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18" t="s">
        <v>197</v>
      </c>
      <c r="AT166" s="218" t="s">
        <v>547</v>
      </c>
      <c r="AU166" s="218" t="s">
        <v>83</v>
      </c>
      <c r="AY166" s="20" t="s">
        <v>132</v>
      </c>
      <c r="BE166" s="219">
        <f>IF(N166="základní",J166,0)</f>
        <v>0</v>
      </c>
      <c r="BF166" s="219">
        <f>IF(N166="snížená",J166,0)</f>
        <v>0</v>
      </c>
      <c r="BG166" s="219">
        <f>IF(N166="zákl. přenesená",J166,0)</f>
        <v>0</v>
      </c>
      <c r="BH166" s="219">
        <f>IF(N166="sníž. přenesená",J166,0)</f>
        <v>0</v>
      </c>
      <c r="BI166" s="219">
        <f>IF(N166="nulová",J166,0)</f>
        <v>0</v>
      </c>
      <c r="BJ166" s="20" t="s">
        <v>80</v>
      </c>
      <c r="BK166" s="219">
        <f>ROUND(I166*H166,2)</f>
        <v>0</v>
      </c>
      <c r="BL166" s="20" t="s">
        <v>139</v>
      </c>
      <c r="BM166" s="218" t="s">
        <v>1003</v>
      </c>
    </row>
    <row r="167" s="14" customFormat="1">
      <c r="A167" s="14"/>
      <c r="B167" s="236"/>
      <c r="C167" s="237"/>
      <c r="D167" s="227" t="s">
        <v>143</v>
      </c>
      <c r="E167" s="237"/>
      <c r="F167" s="239" t="s">
        <v>1287</v>
      </c>
      <c r="G167" s="237"/>
      <c r="H167" s="240">
        <v>2.2000000000000002</v>
      </c>
      <c r="I167" s="241"/>
      <c r="J167" s="237"/>
      <c r="K167" s="237"/>
      <c r="L167" s="242"/>
      <c r="M167" s="243"/>
      <c r="N167" s="244"/>
      <c r="O167" s="244"/>
      <c r="P167" s="244"/>
      <c r="Q167" s="244"/>
      <c r="R167" s="244"/>
      <c r="S167" s="244"/>
      <c r="T167" s="245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6" t="s">
        <v>143</v>
      </c>
      <c r="AU167" s="246" t="s">
        <v>83</v>
      </c>
      <c r="AV167" s="14" t="s">
        <v>83</v>
      </c>
      <c r="AW167" s="14" t="s">
        <v>4</v>
      </c>
      <c r="AX167" s="14" t="s">
        <v>80</v>
      </c>
      <c r="AY167" s="246" t="s">
        <v>132</v>
      </c>
    </row>
    <row r="168" s="12" customFormat="1" ht="22.8" customHeight="1">
      <c r="A168" s="12"/>
      <c r="B168" s="191"/>
      <c r="C168" s="192"/>
      <c r="D168" s="193" t="s">
        <v>71</v>
      </c>
      <c r="E168" s="205" t="s">
        <v>174</v>
      </c>
      <c r="F168" s="205" t="s">
        <v>175</v>
      </c>
      <c r="G168" s="192"/>
      <c r="H168" s="192"/>
      <c r="I168" s="195"/>
      <c r="J168" s="206">
        <f>BK168</f>
        <v>0</v>
      </c>
      <c r="K168" s="192"/>
      <c r="L168" s="197"/>
      <c r="M168" s="198"/>
      <c r="N168" s="199"/>
      <c r="O168" s="199"/>
      <c r="P168" s="200">
        <f>SUM(P169:P216)</f>
        <v>0</v>
      </c>
      <c r="Q168" s="199"/>
      <c r="R168" s="200">
        <f>SUM(R169:R216)</f>
        <v>8.9171300000000002</v>
      </c>
      <c r="S168" s="199"/>
      <c r="T168" s="201">
        <f>SUM(T169:T216)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02" t="s">
        <v>80</v>
      </c>
      <c r="AT168" s="203" t="s">
        <v>71</v>
      </c>
      <c r="AU168" s="203" t="s">
        <v>80</v>
      </c>
      <c r="AY168" s="202" t="s">
        <v>132</v>
      </c>
      <c r="BK168" s="204">
        <f>SUM(BK169:BK216)</f>
        <v>0</v>
      </c>
    </row>
    <row r="169" s="2" customFormat="1" ht="21.75" customHeight="1">
      <c r="A169" s="41"/>
      <c r="B169" s="42"/>
      <c r="C169" s="207" t="s">
        <v>7</v>
      </c>
      <c r="D169" s="207" t="s">
        <v>134</v>
      </c>
      <c r="E169" s="208" t="s">
        <v>1034</v>
      </c>
      <c r="F169" s="209" t="s">
        <v>1035</v>
      </c>
      <c r="G169" s="210" t="s">
        <v>137</v>
      </c>
      <c r="H169" s="211">
        <v>22</v>
      </c>
      <c r="I169" s="212"/>
      <c r="J169" s="213">
        <f>ROUND(I169*H169,2)</f>
        <v>0</v>
      </c>
      <c r="K169" s="209" t="s">
        <v>138</v>
      </c>
      <c r="L169" s="47"/>
      <c r="M169" s="214" t="s">
        <v>19</v>
      </c>
      <c r="N169" s="215" t="s">
        <v>43</v>
      </c>
      <c r="O169" s="87"/>
      <c r="P169" s="216">
        <f>O169*H169</f>
        <v>0</v>
      </c>
      <c r="Q169" s="216">
        <v>0</v>
      </c>
      <c r="R169" s="216">
        <f>Q169*H169</f>
        <v>0</v>
      </c>
      <c r="S169" s="216">
        <v>0</v>
      </c>
      <c r="T169" s="217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18" t="s">
        <v>139</v>
      </c>
      <c r="AT169" s="218" t="s">
        <v>134</v>
      </c>
      <c r="AU169" s="218" t="s">
        <v>83</v>
      </c>
      <c r="AY169" s="20" t="s">
        <v>132</v>
      </c>
      <c r="BE169" s="219">
        <f>IF(N169="základní",J169,0)</f>
        <v>0</v>
      </c>
      <c r="BF169" s="219">
        <f>IF(N169="snížená",J169,0)</f>
        <v>0</v>
      </c>
      <c r="BG169" s="219">
        <f>IF(N169="zákl. přenesená",J169,0)</f>
        <v>0</v>
      </c>
      <c r="BH169" s="219">
        <f>IF(N169="sníž. přenesená",J169,0)</f>
        <v>0</v>
      </c>
      <c r="BI169" s="219">
        <f>IF(N169="nulová",J169,0)</f>
        <v>0</v>
      </c>
      <c r="BJ169" s="20" t="s">
        <v>80</v>
      </c>
      <c r="BK169" s="219">
        <f>ROUND(I169*H169,2)</f>
        <v>0</v>
      </c>
      <c r="BL169" s="20" t="s">
        <v>139</v>
      </c>
      <c r="BM169" s="218" t="s">
        <v>1036</v>
      </c>
    </row>
    <row r="170" s="2" customFormat="1">
      <c r="A170" s="41"/>
      <c r="B170" s="42"/>
      <c r="C170" s="43"/>
      <c r="D170" s="220" t="s">
        <v>141</v>
      </c>
      <c r="E170" s="43"/>
      <c r="F170" s="221" t="s">
        <v>1037</v>
      </c>
      <c r="G170" s="43"/>
      <c r="H170" s="43"/>
      <c r="I170" s="222"/>
      <c r="J170" s="43"/>
      <c r="K170" s="43"/>
      <c r="L170" s="47"/>
      <c r="M170" s="223"/>
      <c r="N170" s="224"/>
      <c r="O170" s="87"/>
      <c r="P170" s="87"/>
      <c r="Q170" s="87"/>
      <c r="R170" s="87"/>
      <c r="S170" s="87"/>
      <c r="T170" s="88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20" t="s">
        <v>141</v>
      </c>
      <c r="AU170" s="20" t="s">
        <v>83</v>
      </c>
    </row>
    <row r="171" s="14" customFormat="1">
      <c r="A171" s="14"/>
      <c r="B171" s="236"/>
      <c r="C171" s="237"/>
      <c r="D171" s="227" t="s">
        <v>143</v>
      </c>
      <c r="E171" s="238" t="s">
        <v>19</v>
      </c>
      <c r="F171" s="239" t="s">
        <v>1282</v>
      </c>
      <c r="G171" s="237"/>
      <c r="H171" s="240">
        <v>17</v>
      </c>
      <c r="I171" s="241"/>
      <c r="J171" s="237"/>
      <c r="K171" s="237"/>
      <c r="L171" s="242"/>
      <c r="M171" s="243"/>
      <c r="N171" s="244"/>
      <c r="O171" s="244"/>
      <c r="P171" s="244"/>
      <c r="Q171" s="244"/>
      <c r="R171" s="244"/>
      <c r="S171" s="244"/>
      <c r="T171" s="245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6" t="s">
        <v>143</v>
      </c>
      <c r="AU171" s="246" t="s">
        <v>83</v>
      </c>
      <c r="AV171" s="14" t="s">
        <v>83</v>
      </c>
      <c r="AW171" s="14" t="s">
        <v>33</v>
      </c>
      <c r="AX171" s="14" t="s">
        <v>72</v>
      </c>
      <c r="AY171" s="246" t="s">
        <v>132</v>
      </c>
    </row>
    <row r="172" s="14" customFormat="1">
      <c r="A172" s="14"/>
      <c r="B172" s="236"/>
      <c r="C172" s="237"/>
      <c r="D172" s="227" t="s">
        <v>143</v>
      </c>
      <c r="E172" s="238" t="s">
        <v>19</v>
      </c>
      <c r="F172" s="239" t="s">
        <v>1288</v>
      </c>
      <c r="G172" s="237"/>
      <c r="H172" s="240">
        <v>3.5</v>
      </c>
      <c r="I172" s="241"/>
      <c r="J172" s="237"/>
      <c r="K172" s="237"/>
      <c r="L172" s="242"/>
      <c r="M172" s="243"/>
      <c r="N172" s="244"/>
      <c r="O172" s="244"/>
      <c r="P172" s="244"/>
      <c r="Q172" s="244"/>
      <c r="R172" s="244"/>
      <c r="S172" s="244"/>
      <c r="T172" s="245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6" t="s">
        <v>143</v>
      </c>
      <c r="AU172" s="246" t="s">
        <v>83</v>
      </c>
      <c r="AV172" s="14" t="s">
        <v>83</v>
      </c>
      <c r="AW172" s="14" t="s">
        <v>33</v>
      </c>
      <c r="AX172" s="14" t="s">
        <v>72</v>
      </c>
      <c r="AY172" s="246" t="s">
        <v>132</v>
      </c>
    </row>
    <row r="173" s="14" customFormat="1">
      <c r="A173" s="14"/>
      <c r="B173" s="236"/>
      <c r="C173" s="237"/>
      <c r="D173" s="227" t="s">
        <v>143</v>
      </c>
      <c r="E173" s="238" t="s">
        <v>19</v>
      </c>
      <c r="F173" s="239" t="s">
        <v>1289</v>
      </c>
      <c r="G173" s="237"/>
      <c r="H173" s="240">
        <v>1.5</v>
      </c>
      <c r="I173" s="241"/>
      <c r="J173" s="237"/>
      <c r="K173" s="237"/>
      <c r="L173" s="242"/>
      <c r="M173" s="243"/>
      <c r="N173" s="244"/>
      <c r="O173" s="244"/>
      <c r="P173" s="244"/>
      <c r="Q173" s="244"/>
      <c r="R173" s="244"/>
      <c r="S173" s="244"/>
      <c r="T173" s="245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6" t="s">
        <v>143</v>
      </c>
      <c r="AU173" s="246" t="s">
        <v>83</v>
      </c>
      <c r="AV173" s="14" t="s">
        <v>83</v>
      </c>
      <c r="AW173" s="14" t="s">
        <v>33</v>
      </c>
      <c r="AX173" s="14" t="s">
        <v>72</v>
      </c>
      <c r="AY173" s="246" t="s">
        <v>132</v>
      </c>
    </row>
    <row r="174" s="15" customFormat="1">
      <c r="A174" s="15"/>
      <c r="B174" s="247"/>
      <c r="C174" s="248"/>
      <c r="D174" s="227" t="s">
        <v>143</v>
      </c>
      <c r="E174" s="249" t="s">
        <v>19</v>
      </c>
      <c r="F174" s="250" t="s">
        <v>148</v>
      </c>
      <c r="G174" s="248"/>
      <c r="H174" s="251">
        <v>22</v>
      </c>
      <c r="I174" s="252"/>
      <c r="J174" s="248"/>
      <c r="K174" s="248"/>
      <c r="L174" s="253"/>
      <c r="M174" s="254"/>
      <c r="N174" s="255"/>
      <c r="O174" s="255"/>
      <c r="P174" s="255"/>
      <c r="Q174" s="255"/>
      <c r="R174" s="255"/>
      <c r="S174" s="255"/>
      <c r="T174" s="256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57" t="s">
        <v>143</v>
      </c>
      <c r="AU174" s="257" t="s">
        <v>83</v>
      </c>
      <c r="AV174" s="15" t="s">
        <v>139</v>
      </c>
      <c r="AW174" s="15" t="s">
        <v>33</v>
      </c>
      <c r="AX174" s="15" t="s">
        <v>80</v>
      </c>
      <c r="AY174" s="257" t="s">
        <v>132</v>
      </c>
    </row>
    <row r="175" s="2" customFormat="1" ht="21.75" customHeight="1">
      <c r="A175" s="41"/>
      <c r="B175" s="42"/>
      <c r="C175" s="207" t="s">
        <v>301</v>
      </c>
      <c r="D175" s="207" t="s">
        <v>134</v>
      </c>
      <c r="E175" s="208" t="s">
        <v>1044</v>
      </c>
      <c r="F175" s="209" t="s">
        <v>1045</v>
      </c>
      <c r="G175" s="210" t="s">
        <v>137</v>
      </c>
      <c r="H175" s="211">
        <v>17</v>
      </c>
      <c r="I175" s="212"/>
      <c r="J175" s="213">
        <f>ROUND(I175*H175,2)</f>
        <v>0</v>
      </c>
      <c r="K175" s="209" t="s">
        <v>138</v>
      </c>
      <c r="L175" s="47"/>
      <c r="M175" s="214" t="s">
        <v>19</v>
      </c>
      <c r="N175" s="215" t="s">
        <v>43</v>
      </c>
      <c r="O175" s="87"/>
      <c r="P175" s="216">
        <f>O175*H175</f>
        <v>0</v>
      </c>
      <c r="Q175" s="216">
        <v>0</v>
      </c>
      <c r="R175" s="216">
        <f>Q175*H175</f>
        <v>0</v>
      </c>
      <c r="S175" s="216">
        <v>0</v>
      </c>
      <c r="T175" s="217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18" t="s">
        <v>139</v>
      </c>
      <c r="AT175" s="218" t="s">
        <v>134</v>
      </c>
      <c r="AU175" s="218" t="s">
        <v>83</v>
      </c>
      <c r="AY175" s="20" t="s">
        <v>132</v>
      </c>
      <c r="BE175" s="219">
        <f>IF(N175="základní",J175,0)</f>
        <v>0</v>
      </c>
      <c r="BF175" s="219">
        <f>IF(N175="snížená",J175,0)</f>
        <v>0</v>
      </c>
      <c r="BG175" s="219">
        <f>IF(N175="zákl. přenesená",J175,0)</f>
        <v>0</v>
      </c>
      <c r="BH175" s="219">
        <f>IF(N175="sníž. přenesená",J175,0)</f>
        <v>0</v>
      </c>
      <c r="BI175" s="219">
        <f>IF(N175="nulová",J175,0)</f>
        <v>0</v>
      </c>
      <c r="BJ175" s="20" t="s">
        <v>80</v>
      </c>
      <c r="BK175" s="219">
        <f>ROUND(I175*H175,2)</f>
        <v>0</v>
      </c>
      <c r="BL175" s="20" t="s">
        <v>139</v>
      </c>
      <c r="BM175" s="218" t="s">
        <v>1046</v>
      </c>
    </row>
    <row r="176" s="2" customFormat="1">
      <c r="A176" s="41"/>
      <c r="B176" s="42"/>
      <c r="C176" s="43"/>
      <c r="D176" s="220" t="s">
        <v>141</v>
      </c>
      <c r="E176" s="43"/>
      <c r="F176" s="221" t="s">
        <v>1047</v>
      </c>
      <c r="G176" s="43"/>
      <c r="H176" s="43"/>
      <c r="I176" s="222"/>
      <c r="J176" s="43"/>
      <c r="K176" s="43"/>
      <c r="L176" s="47"/>
      <c r="M176" s="223"/>
      <c r="N176" s="224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20" t="s">
        <v>141</v>
      </c>
      <c r="AU176" s="20" t="s">
        <v>83</v>
      </c>
    </row>
    <row r="177" s="14" customFormat="1">
      <c r="A177" s="14"/>
      <c r="B177" s="236"/>
      <c r="C177" s="237"/>
      <c r="D177" s="227" t="s">
        <v>143</v>
      </c>
      <c r="E177" s="238" t="s">
        <v>19</v>
      </c>
      <c r="F177" s="239" t="s">
        <v>1283</v>
      </c>
      <c r="G177" s="237"/>
      <c r="H177" s="240">
        <v>12</v>
      </c>
      <c r="I177" s="241"/>
      <c r="J177" s="237"/>
      <c r="K177" s="237"/>
      <c r="L177" s="242"/>
      <c r="M177" s="243"/>
      <c r="N177" s="244"/>
      <c r="O177" s="244"/>
      <c r="P177" s="244"/>
      <c r="Q177" s="244"/>
      <c r="R177" s="244"/>
      <c r="S177" s="244"/>
      <c r="T177" s="245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6" t="s">
        <v>143</v>
      </c>
      <c r="AU177" s="246" t="s">
        <v>83</v>
      </c>
      <c r="AV177" s="14" t="s">
        <v>83</v>
      </c>
      <c r="AW177" s="14" t="s">
        <v>33</v>
      </c>
      <c r="AX177" s="14" t="s">
        <v>72</v>
      </c>
      <c r="AY177" s="246" t="s">
        <v>132</v>
      </c>
    </row>
    <row r="178" s="14" customFormat="1">
      <c r="A178" s="14"/>
      <c r="B178" s="236"/>
      <c r="C178" s="237"/>
      <c r="D178" s="227" t="s">
        <v>143</v>
      </c>
      <c r="E178" s="238" t="s">
        <v>19</v>
      </c>
      <c r="F178" s="239" t="s">
        <v>1290</v>
      </c>
      <c r="G178" s="237"/>
      <c r="H178" s="240">
        <v>5</v>
      </c>
      <c r="I178" s="241"/>
      <c r="J178" s="237"/>
      <c r="K178" s="237"/>
      <c r="L178" s="242"/>
      <c r="M178" s="243"/>
      <c r="N178" s="244"/>
      <c r="O178" s="244"/>
      <c r="P178" s="244"/>
      <c r="Q178" s="244"/>
      <c r="R178" s="244"/>
      <c r="S178" s="244"/>
      <c r="T178" s="245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6" t="s">
        <v>143</v>
      </c>
      <c r="AU178" s="246" t="s">
        <v>83</v>
      </c>
      <c r="AV178" s="14" t="s">
        <v>83</v>
      </c>
      <c r="AW178" s="14" t="s">
        <v>33</v>
      </c>
      <c r="AX178" s="14" t="s">
        <v>72</v>
      </c>
      <c r="AY178" s="246" t="s">
        <v>132</v>
      </c>
    </row>
    <row r="179" s="15" customFormat="1">
      <c r="A179" s="15"/>
      <c r="B179" s="247"/>
      <c r="C179" s="248"/>
      <c r="D179" s="227" t="s">
        <v>143</v>
      </c>
      <c r="E179" s="249" t="s">
        <v>19</v>
      </c>
      <c r="F179" s="250" t="s">
        <v>148</v>
      </c>
      <c r="G179" s="248"/>
      <c r="H179" s="251">
        <v>17</v>
      </c>
      <c r="I179" s="252"/>
      <c r="J179" s="248"/>
      <c r="K179" s="248"/>
      <c r="L179" s="253"/>
      <c r="M179" s="254"/>
      <c r="N179" s="255"/>
      <c r="O179" s="255"/>
      <c r="P179" s="255"/>
      <c r="Q179" s="255"/>
      <c r="R179" s="255"/>
      <c r="S179" s="255"/>
      <c r="T179" s="256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57" t="s">
        <v>143</v>
      </c>
      <c r="AU179" s="257" t="s">
        <v>83</v>
      </c>
      <c r="AV179" s="15" t="s">
        <v>139</v>
      </c>
      <c r="AW179" s="15" t="s">
        <v>33</v>
      </c>
      <c r="AX179" s="15" t="s">
        <v>80</v>
      </c>
      <c r="AY179" s="257" t="s">
        <v>132</v>
      </c>
    </row>
    <row r="180" s="2" customFormat="1" ht="16.5" customHeight="1">
      <c r="A180" s="41"/>
      <c r="B180" s="42"/>
      <c r="C180" s="207" t="s">
        <v>309</v>
      </c>
      <c r="D180" s="207" t="s">
        <v>134</v>
      </c>
      <c r="E180" s="208" t="s">
        <v>221</v>
      </c>
      <c r="F180" s="209" t="s">
        <v>222</v>
      </c>
      <c r="G180" s="210" t="s">
        <v>137</v>
      </c>
      <c r="H180" s="211">
        <v>80</v>
      </c>
      <c r="I180" s="212"/>
      <c r="J180" s="213">
        <f>ROUND(I180*H180,2)</f>
        <v>0</v>
      </c>
      <c r="K180" s="209" t="s">
        <v>138</v>
      </c>
      <c r="L180" s="47"/>
      <c r="M180" s="214" t="s">
        <v>19</v>
      </c>
      <c r="N180" s="215" t="s">
        <v>43</v>
      </c>
      <c r="O180" s="87"/>
      <c r="P180" s="216">
        <f>O180*H180</f>
        <v>0</v>
      </c>
      <c r="Q180" s="216">
        <v>0</v>
      </c>
      <c r="R180" s="216">
        <f>Q180*H180</f>
        <v>0</v>
      </c>
      <c r="S180" s="216">
        <v>0</v>
      </c>
      <c r="T180" s="217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18" t="s">
        <v>139</v>
      </c>
      <c r="AT180" s="218" t="s">
        <v>134</v>
      </c>
      <c r="AU180" s="218" t="s">
        <v>83</v>
      </c>
      <c r="AY180" s="20" t="s">
        <v>132</v>
      </c>
      <c r="BE180" s="219">
        <f>IF(N180="základní",J180,0)</f>
        <v>0</v>
      </c>
      <c r="BF180" s="219">
        <f>IF(N180="snížená",J180,0)</f>
        <v>0</v>
      </c>
      <c r="BG180" s="219">
        <f>IF(N180="zákl. přenesená",J180,0)</f>
        <v>0</v>
      </c>
      <c r="BH180" s="219">
        <f>IF(N180="sníž. přenesená",J180,0)</f>
        <v>0</v>
      </c>
      <c r="BI180" s="219">
        <f>IF(N180="nulová",J180,0)</f>
        <v>0</v>
      </c>
      <c r="BJ180" s="20" t="s">
        <v>80</v>
      </c>
      <c r="BK180" s="219">
        <f>ROUND(I180*H180,2)</f>
        <v>0</v>
      </c>
      <c r="BL180" s="20" t="s">
        <v>139</v>
      </c>
      <c r="BM180" s="218" t="s">
        <v>223</v>
      </c>
    </row>
    <row r="181" s="2" customFormat="1">
      <c r="A181" s="41"/>
      <c r="B181" s="42"/>
      <c r="C181" s="43"/>
      <c r="D181" s="220" t="s">
        <v>141</v>
      </c>
      <c r="E181" s="43"/>
      <c r="F181" s="221" t="s">
        <v>224</v>
      </c>
      <c r="G181" s="43"/>
      <c r="H181" s="43"/>
      <c r="I181" s="222"/>
      <c r="J181" s="43"/>
      <c r="K181" s="43"/>
      <c r="L181" s="47"/>
      <c r="M181" s="223"/>
      <c r="N181" s="224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20" t="s">
        <v>141</v>
      </c>
      <c r="AU181" s="20" t="s">
        <v>83</v>
      </c>
    </row>
    <row r="182" s="13" customFormat="1">
      <c r="A182" s="13"/>
      <c r="B182" s="225"/>
      <c r="C182" s="226"/>
      <c r="D182" s="227" t="s">
        <v>143</v>
      </c>
      <c r="E182" s="228" t="s">
        <v>19</v>
      </c>
      <c r="F182" s="229" t="s">
        <v>155</v>
      </c>
      <c r="G182" s="226"/>
      <c r="H182" s="228" t="s">
        <v>19</v>
      </c>
      <c r="I182" s="230"/>
      <c r="J182" s="226"/>
      <c r="K182" s="226"/>
      <c r="L182" s="231"/>
      <c r="M182" s="232"/>
      <c r="N182" s="233"/>
      <c r="O182" s="233"/>
      <c r="P182" s="233"/>
      <c r="Q182" s="233"/>
      <c r="R182" s="233"/>
      <c r="S182" s="233"/>
      <c r="T182" s="23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5" t="s">
        <v>143</v>
      </c>
      <c r="AU182" s="235" t="s">
        <v>83</v>
      </c>
      <c r="AV182" s="13" t="s">
        <v>80</v>
      </c>
      <c r="AW182" s="13" t="s">
        <v>33</v>
      </c>
      <c r="AX182" s="13" t="s">
        <v>72</v>
      </c>
      <c r="AY182" s="235" t="s">
        <v>132</v>
      </c>
    </row>
    <row r="183" s="14" customFormat="1">
      <c r="A183" s="14"/>
      <c r="B183" s="236"/>
      <c r="C183" s="237"/>
      <c r="D183" s="227" t="s">
        <v>143</v>
      </c>
      <c r="E183" s="238" t="s">
        <v>19</v>
      </c>
      <c r="F183" s="239" t="s">
        <v>1291</v>
      </c>
      <c r="G183" s="237"/>
      <c r="H183" s="240">
        <v>80</v>
      </c>
      <c r="I183" s="241"/>
      <c r="J183" s="237"/>
      <c r="K183" s="237"/>
      <c r="L183" s="242"/>
      <c r="M183" s="243"/>
      <c r="N183" s="244"/>
      <c r="O183" s="244"/>
      <c r="P183" s="244"/>
      <c r="Q183" s="244"/>
      <c r="R183" s="244"/>
      <c r="S183" s="244"/>
      <c r="T183" s="245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6" t="s">
        <v>143</v>
      </c>
      <c r="AU183" s="246" t="s">
        <v>83</v>
      </c>
      <c r="AV183" s="14" t="s">
        <v>83</v>
      </c>
      <c r="AW183" s="14" t="s">
        <v>33</v>
      </c>
      <c r="AX183" s="14" t="s">
        <v>80</v>
      </c>
      <c r="AY183" s="246" t="s">
        <v>132</v>
      </c>
    </row>
    <row r="184" s="2" customFormat="1" ht="24.15" customHeight="1">
      <c r="A184" s="41"/>
      <c r="B184" s="42"/>
      <c r="C184" s="207" t="s">
        <v>314</v>
      </c>
      <c r="D184" s="207" t="s">
        <v>134</v>
      </c>
      <c r="E184" s="208" t="s">
        <v>1292</v>
      </c>
      <c r="F184" s="209" t="s">
        <v>1293</v>
      </c>
      <c r="G184" s="210" t="s">
        <v>137</v>
      </c>
      <c r="H184" s="211">
        <v>80</v>
      </c>
      <c r="I184" s="212"/>
      <c r="J184" s="213">
        <f>ROUND(I184*H184,2)</f>
        <v>0</v>
      </c>
      <c r="K184" s="209" t="s">
        <v>138</v>
      </c>
      <c r="L184" s="47"/>
      <c r="M184" s="214" t="s">
        <v>19</v>
      </c>
      <c r="N184" s="215" t="s">
        <v>43</v>
      </c>
      <c r="O184" s="87"/>
      <c r="P184" s="216">
        <f>O184*H184</f>
        <v>0</v>
      </c>
      <c r="Q184" s="216">
        <v>0</v>
      </c>
      <c r="R184" s="216">
        <f>Q184*H184</f>
        <v>0</v>
      </c>
      <c r="S184" s="216">
        <v>0</v>
      </c>
      <c r="T184" s="217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18" t="s">
        <v>139</v>
      </c>
      <c r="AT184" s="218" t="s">
        <v>134</v>
      </c>
      <c r="AU184" s="218" t="s">
        <v>83</v>
      </c>
      <c r="AY184" s="20" t="s">
        <v>132</v>
      </c>
      <c r="BE184" s="219">
        <f>IF(N184="základní",J184,0)</f>
        <v>0</v>
      </c>
      <c r="BF184" s="219">
        <f>IF(N184="snížená",J184,0)</f>
        <v>0</v>
      </c>
      <c r="BG184" s="219">
        <f>IF(N184="zákl. přenesená",J184,0)</f>
        <v>0</v>
      </c>
      <c r="BH184" s="219">
        <f>IF(N184="sníž. přenesená",J184,0)</f>
        <v>0</v>
      </c>
      <c r="BI184" s="219">
        <f>IF(N184="nulová",J184,0)</f>
        <v>0</v>
      </c>
      <c r="BJ184" s="20" t="s">
        <v>80</v>
      </c>
      <c r="BK184" s="219">
        <f>ROUND(I184*H184,2)</f>
        <v>0</v>
      </c>
      <c r="BL184" s="20" t="s">
        <v>139</v>
      </c>
      <c r="BM184" s="218" t="s">
        <v>1294</v>
      </c>
    </row>
    <row r="185" s="2" customFormat="1">
      <c r="A185" s="41"/>
      <c r="B185" s="42"/>
      <c r="C185" s="43"/>
      <c r="D185" s="220" t="s">
        <v>141</v>
      </c>
      <c r="E185" s="43"/>
      <c r="F185" s="221" t="s">
        <v>1295</v>
      </c>
      <c r="G185" s="43"/>
      <c r="H185" s="43"/>
      <c r="I185" s="222"/>
      <c r="J185" s="43"/>
      <c r="K185" s="43"/>
      <c r="L185" s="47"/>
      <c r="M185" s="223"/>
      <c r="N185" s="224"/>
      <c r="O185" s="87"/>
      <c r="P185" s="87"/>
      <c r="Q185" s="87"/>
      <c r="R185" s="87"/>
      <c r="S185" s="87"/>
      <c r="T185" s="88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T185" s="20" t="s">
        <v>141</v>
      </c>
      <c r="AU185" s="20" t="s">
        <v>83</v>
      </c>
    </row>
    <row r="186" s="13" customFormat="1">
      <c r="A186" s="13"/>
      <c r="B186" s="225"/>
      <c r="C186" s="226"/>
      <c r="D186" s="227" t="s">
        <v>143</v>
      </c>
      <c r="E186" s="228" t="s">
        <v>19</v>
      </c>
      <c r="F186" s="229" t="s">
        <v>155</v>
      </c>
      <c r="G186" s="226"/>
      <c r="H186" s="228" t="s">
        <v>19</v>
      </c>
      <c r="I186" s="230"/>
      <c r="J186" s="226"/>
      <c r="K186" s="226"/>
      <c r="L186" s="231"/>
      <c r="M186" s="232"/>
      <c r="N186" s="233"/>
      <c r="O186" s="233"/>
      <c r="P186" s="233"/>
      <c r="Q186" s="233"/>
      <c r="R186" s="233"/>
      <c r="S186" s="233"/>
      <c r="T186" s="23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5" t="s">
        <v>143</v>
      </c>
      <c r="AU186" s="235" t="s">
        <v>83</v>
      </c>
      <c r="AV186" s="13" t="s">
        <v>80</v>
      </c>
      <c r="AW186" s="13" t="s">
        <v>33</v>
      </c>
      <c r="AX186" s="13" t="s">
        <v>72</v>
      </c>
      <c r="AY186" s="235" t="s">
        <v>132</v>
      </c>
    </row>
    <row r="187" s="14" customFormat="1">
      <c r="A187" s="14"/>
      <c r="B187" s="236"/>
      <c r="C187" s="237"/>
      <c r="D187" s="227" t="s">
        <v>143</v>
      </c>
      <c r="E187" s="238" t="s">
        <v>19</v>
      </c>
      <c r="F187" s="239" t="s">
        <v>1291</v>
      </c>
      <c r="G187" s="237"/>
      <c r="H187" s="240">
        <v>80</v>
      </c>
      <c r="I187" s="241"/>
      <c r="J187" s="237"/>
      <c r="K187" s="237"/>
      <c r="L187" s="242"/>
      <c r="M187" s="243"/>
      <c r="N187" s="244"/>
      <c r="O187" s="244"/>
      <c r="P187" s="244"/>
      <c r="Q187" s="244"/>
      <c r="R187" s="244"/>
      <c r="S187" s="244"/>
      <c r="T187" s="245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6" t="s">
        <v>143</v>
      </c>
      <c r="AU187" s="246" t="s">
        <v>83</v>
      </c>
      <c r="AV187" s="14" t="s">
        <v>83</v>
      </c>
      <c r="AW187" s="14" t="s">
        <v>33</v>
      </c>
      <c r="AX187" s="14" t="s">
        <v>80</v>
      </c>
      <c r="AY187" s="246" t="s">
        <v>132</v>
      </c>
    </row>
    <row r="188" s="2" customFormat="1" ht="37.8" customHeight="1">
      <c r="A188" s="41"/>
      <c r="B188" s="42"/>
      <c r="C188" s="207" t="s">
        <v>319</v>
      </c>
      <c r="D188" s="207" t="s">
        <v>134</v>
      </c>
      <c r="E188" s="208" t="s">
        <v>846</v>
      </c>
      <c r="F188" s="209" t="s">
        <v>847</v>
      </c>
      <c r="G188" s="210" t="s">
        <v>137</v>
      </c>
      <c r="H188" s="211">
        <v>22</v>
      </c>
      <c r="I188" s="212"/>
      <c r="J188" s="213">
        <f>ROUND(I188*H188,2)</f>
        <v>0</v>
      </c>
      <c r="K188" s="209" t="s">
        <v>138</v>
      </c>
      <c r="L188" s="47"/>
      <c r="M188" s="214" t="s">
        <v>19</v>
      </c>
      <c r="N188" s="215" t="s">
        <v>43</v>
      </c>
      <c r="O188" s="87"/>
      <c r="P188" s="216">
        <f>O188*H188</f>
        <v>0</v>
      </c>
      <c r="Q188" s="216">
        <v>0.089219999999999994</v>
      </c>
      <c r="R188" s="216">
        <f>Q188*H188</f>
        <v>1.9628399999999999</v>
      </c>
      <c r="S188" s="216">
        <v>0</v>
      </c>
      <c r="T188" s="217">
        <f>S188*H188</f>
        <v>0</v>
      </c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R188" s="218" t="s">
        <v>139</v>
      </c>
      <c r="AT188" s="218" t="s">
        <v>134</v>
      </c>
      <c r="AU188" s="218" t="s">
        <v>83</v>
      </c>
      <c r="AY188" s="20" t="s">
        <v>132</v>
      </c>
      <c r="BE188" s="219">
        <f>IF(N188="základní",J188,0)</f>
        <v>0</v>
      </c>
      <c r="BF188" s="219">
        <f>IF(N188="snížená",J188,0)</f>
        <v>0</v>
      </c>
      <c r="BG188" s="219">
        <f>IF(N188="zákl. přenesená",J188,0)</f>
        <v>0</v>
      </c>
      <c r="BH188" s="219">
        <f>IF(N188="sníž. přenesená",J188,0)</f>
        <v>0</v>
      </c>
      <c r="BI188" s="219">
        <f>IF(N188="nulová",J188,0)</f>
        <v>0</v>
      </c>
      <c r="BJ188" s="20" t="s">
        <v>80</v>
      </c>
      <c r="BK188" s="219">
        <f>ROUND(I188*H188,2)</f>
        <v>0</v>
      </c>
      <c r="BL188" s="20" t="s">
        <v>139</v>
      </c>
      <c r="BM188" s="218" t="s">
        <v>848</v>
      </c>
    </row>
    <row r="189" s="2" customFormat="1">
      <c r="A189" s="41"/>
      <c r="B189" s="42"/>
      <c r="C189" s="43"/>
      <c r="D189" s="220" t="s">
        <v>141</v>
      </c>
      <c r="E189" s="43"/>
      <c r="F189" s="221" t="s">
        <v>849</v>
      </c>
      <c r="G189" s="43"/>
      <c r="H189" s="43"/>
      <c r="I189" s="222"/>
      <c r="J189" s="43"/>
      <c r="K189" s="43"/>
      <c r="L189" s="47"/>
      <c r="M189" s="223"/>
      <c r="N189" s="224"/>
      <c r="O189" s="87"/>
      <c r="P189" s="87"/>
      <c r="Q189" s="87"/>
      <c r="R189" s="87"/>
      <c r="S189" s="87"/>
      <c r="T189" s="88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T189" s="20" t="s">
        <v>141</v>
      </c>
      <c r="AU189" s="20" t="s">
        <v>83</v>
      </c>
    </row>
    <row r="190" s="14" customFormat="1">
      <c r="A190" s="14"/>
      <c r="B190" s="236"/>
      <c r="C190" s="237"/>
      <c r="D190" s="227" t="s">
        <v>143</v>
      </c>
      <c r="E190" s="238" t="s">
        <v>19</v>
      </c>
      <c r="F190" s="239" t="s">
        <v>1282</v>
      </c>
      <c r="G190" s="237"/>
      <c r="H190" s="240">
        <v>17</v>
      </c>
      <c r="I190" s="241"/>
      <c r="J190" s="237"/>
      <c r="K190" s="237"/>
      <c r="L190" s="242"/>
      <c r="M190" s="243"/>
      <c r="N190" s="244"/>
      <c r="O190" s="244"/>
      <c r="P190" s="244"/>
      <c r="Q190" s="244"/>
      <c r="R190" s="244"/>
      <c r="S190" s="244"/>
      <c r="T190" s="245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6" t="s">
        <v>143</v>
      </c>
      <c r="AU190" s="246" t="s">
        <v>83</v>
      </c>
      <c r="AV190" s="14" t="s">
        <v>83</v>
      </c>
      <c r="AW190" s="14" t="s">
        <v>33</v>
      </c>
      <c r="AX190" s="14" t="s">
        <v>72</v>
      </c>
      <c r="AY190" s="246" t="s">
        <v>132</v>
      </c>
    </row>
    <row r="191" s="14" customFormat="1">
      <c r="A191" s="14"/>
      <c r="B191" s="236"/>
      <c r="C191" s="237"/>
      <c r="D191" s="227" t="s">
        <v>143</v>
      </c>
      <c r="E191" s="238" t="s">
        <v>19</v>
      </c>
      <c r="F191" s="239" t="s">
        <v>1288</v>
      </c>
      <c r="G191" s="237"/>
      <c r="H191" s="240">
        <v>3.5</v>
      </c>
      <c r="I191" s="241"/>
      <c r="J191" s="237"/>
      <c r="K191" s="237"/>
      <c r="L191" s="242"/>
      <c r="M191" s="243"/>
      <c r="N191" s="244"/>
      <c r="O191" s="244"/>
      <c r="P191" s="244"/>
      <c r="Q191" s="244"/>
      <c r="R191" s="244"/>
      <c r="S191" s="244"/>
      <c r="T191" s="245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6" t="s">
        <v>143</v>
      </c>
      <c r="AU191" s="246" t="s">
        <v>83</v>
      </c>
      <c r="AV191" s="14" t="s">
        <v>83</v>
      </c>
      <c r="AW191" s="14" t="s">
        <v>33</v>
      </c>
      <c r="AX191" s="14" t="s">
        <v>72</v>
      </c>
      <c r="AY191" s="246" t="s">
        <v>132</v>
      </c>
    </row>
    <row r="192" s="14" customFormat="1">
      <c r="A192" s="14"/>
      <c r="B192" s="236"/>
      <c r="C192" s="237"/>
      <c r="D192" s="227" t="s">
        <v>143</v>
      </c>
      <c r="E192" s="238" t="s">
        <v>19</v>
      </c>
      <c r="F192" s="239" t="s">
        <v>1289</v>
      </c>
      <c r="G192" s="237"/>
      <c r="H192" s="240">
        <v>1.5</v>
      </c>
      <c r="I192" s="241"/>
      <c r="J192" s="237"/>
      <c r="K192" s="237"/>
      <c r="L192" s="242"/>
      <c r="M192" s="243"/>
      <c r="N192" s="244"/>
      <c r="O192" s="244"/>
      <c r="P192" s="244"/>
      <c r="Q192" s="244"/>
      <c r="R192" s="244"/>
      <c r="S192" s="244"/>
      <c r="T192" s="245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6" t="s">
        <v>143</v>
      </c>
      <c r="AU192" s="246" t="s">
        <v>83</v>
      </c>
      <c r="AV192" s="14" t="s">
        <v>83</v>
      </c>
      <c r="AW192" s="14" t="s">
        <v>33</v>
      </c>
      <c r="AX192" s="14" t="s">
        <v>72</v>
      </c>
      <c r="AY192" s="246" t="s">
        <v>132</v>
      </c>
    </row>
    <row r="193" s="15" customFormat="1">
      <c r="A193" s="15"/>
      <c r="B193" s="247"/>
      <c r="C193" s="248"/>
      <c r="D193" s="227" t="s">
        <v>143</v>
      </c>
      <c r="E193" s="249" t="s">
        <v>19</v>
      </c>
      <c r="F193" s="250" t="s">
        <v>148</v>
      </c>
      <c r="G193" s="248"/>
      <c r="H193" s="251">
        <v>22</v>
      </c>
      <c r="I193" s="252"/>
      <c r="J193" s="248"/>
      <c r="K193" s="248"/>
      <c r="L193" s="253"/>
      <c r="M193" s="254"/>
      <c r="N193" s="255"/>
      <c r="O193" s="255"/>
      <c r="P193" s="255"/>
      <c r="Q193" s="255"/>
      <c r="R193" s="255"/>
      <c r="S193" s="255"/>
      <c r="T193" s="256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57" t="s">
        <v>143</v>
      </c>
      <c r="AU193" s="257" t="s">
        <v>83</v>
      </c>
      <c r="AV193" s="15" t="s">
        <v>139</v>
      </c>
      <c r="AW193" s="15" t="s">
        <v>33</v>
      </c>
      <c r="AX193" s="15" t="s">
        <v>80</v>
      </c>
      <c r="AY193" s="257" t="s">
        <v>132</v>
      </c>
    </row>
    <row r="194" s="2" customFormat="1" ht="16.5" customHeight="1">
      <c r="A194" s="41"/>
      <c r="B194" s="42"/>
      <c r="C194" s="273" t="s">
        <v>324</v>
      </c>
      <c r="D194" s="273" t="s">
        <v>547</v>
      </c>
      <c r="E194" s="274" t="s">
        <v>850</v>
      </c>
      <c r="F194" s="275" t="s">
        <v>1061</v>
      </c>
      <c r="G194" s="276" t="s">
        <v>137</v>
      </c>
      <c r="H194" s="277">
        <v>17.510000000000002</v>
      </c>
      <c r="I194" s="278"/>
      <c r="J194" s="279">
        <f>ROUND(I194*H194,2)</f>
        <v>0</v>
      </c>
      <c r="K194" s="275" t="s">
        <v>138</v>
      </c>
      <c r="L194" s="280"/>
      <c r="M194" s="281" t="s">
        <v>19</v>
      </c>
      <c r="N194" s="282" t="s">
        <v>43</v>
      </c>
      <c r="O194" s="87"/>
      <c r="P194" s="216">
        <f>O194*H194</f>
        <v>0</v>
      </c>
      <c r="Q194" s="216">
        <v>0.113</v>
      </c>
      <c r="R194" s="216">
        <f>Q194*H194</f>
        <v>1.9786300000000003</v>
      </c>
      <c r="S194" s="216">
        <v>0</v>
      </c>
      <c r="T194" s="217">
        <f>S194*H194</f>
        <v>0</v>
      </c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R194" s="218" t="s">
        <v>197</v>
      </c>
      <c r="AT194" s="218" t="s">
        <v>547</v>
      </c>
      <c r="AU194" s="218" t="s">
        <v>83</v>
      </c>
      <c r="AY194" s="20" t="s">
        <v>132</v>
      </c>
      <c r="BE194" s="219">
        <f>IF(N194="základní",J194,0)</f>
        <v>0</v>
      </c>
      <c r="BF194" s="219">
        <f>IF(N194="snížená",J194,0)</f>
        <v>0</v>
      </c>
      <c r="BG194" s="219">
        <f>IF(N194="zákl. přenesená",J194,0)</f>
        <v>0</v>
      </c>
      <c r="BH194" s="219">
        <f>IF(N194="sníž. přenesená",J194,0)</f>
        <v>0</v>
      </c>
      <c r="BI194" s="219">
        <f>IF(N194="nulová",J194,0)</f>
        <v>0</v>
      </c>
      <c r="BJ194" s="20" t="s">
        <v>80</v>
      </c>
      <c r="BK194" s="219">
        <f>ROUND(I194*H194,2)</f>
        <v>0</v>
      </c>
      <c r="BL194" s="20" t="s">
        <v>139</v>
      </c>
      <c r="BM194" s="218" t="s">
        <v>852</v>
      </c>
    </row>
    <row r="195" s="13" customFormat="1">
      <c r="A195" s="13"/>
      <c r="B195" s="225"/>
      <c r="C195" s="226"/>
      <c r="D195" s="227" t="s">
        <v>143</v>
      </c>
      <c r="E195" s="228" t="s">
        <v>19</v>
      </c>
      <c r="F195" s="229" t="s">
        <v>1062</v>
      </c>
      <c r="G195" s="226"/>
      <c r="H195" s="228" t="s">
        <v>19</v>
      </c>
      <c r="I195" s="230"/>
      <c r="J195" s="226"/>
      <c r="K195" s="226"/>
      <c r="L195" s="231"/>
      <c r="M195" s="232"/>
      <c r="N195" s="233"/>
      <c r="O195" s="233"/>
      <c r="P195" s="233"/>
      <c r="Q195" s="233"/>
      <c r="R195" s="233"/>
      <c r="S195" s="233"/>
      <c r="T195" s="23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5" t="s">
        <v>143</v>
      </c>
      <c r="AU195" s="235" t="s">
        <v>83</v>
      </c>
      <c r="AV195" s="13" t="s">
        <v>80</v>
      </c>
      <c r="AW195" s="13" t="s">
        <v>33</v>
      </c>
      <c r="AX195" s="13" t="s">
        <v>72</v>
      </c>
      <c r="AY195" s="235" t="s">
        <v>132</v>
      </c>
    </row>
    <row r="196" s="14" customFormat="1">
      <c r="A196" s="14"/>
      <c r="B196" s="236"/>
      <c r="C196" s="237"/>
      <c r="D196" s="227" t="s">
        <v>143</v>
      </c>
      <c r="E196" s="238" t="s">
        <v>19</v>
      </c>
      <c r="F196" s="239" t="s">
        <v>1282</v>
      </c>
      <c r="G196" s="237"/>
      <c r="H196" s="240">
        <v>17</v>
      </c>
      <c r="I196" s="241"/>
      <c r="J196" s="237"/>
      <c r="K196" s="237"/>
      <c r="L196" s="242"/>
      <c r="M196" s="243"/>
      <c r="N196" s="244"/>
      <c r="O196" s="244"/>
      <c r="P196" s="244"/>
      <c r="Q196" s="244"/>
      <c r="R196" s="244"/>
      <c r="S196" s="244"/>
      <c r="T196" s="245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6" t="s">
        <v>143</v>
      </c>
      <c r="AU196" s="246" t="s">
        <v>83</v>
      </c>
      <c r="AV196" s="14" t="s">
        <v>83</v>
      </c>
      <c r="AW196" s="14" t="s">
        <v>33</v>
      </c>
      <c r="AX196" s="14" t="s">
        <v>80</v>
      </c>
      <c r="AY196" s="246" t="s">
        <v>132</v>
      </c>
    </row>
    <row r="197" s="14" customFormat="1">
      <c r="A197" s="14"/>
      <c r="B197" s="236"/>
      <c r="C197" s="237"/>
      <c r="D197" s="227" t="s">
        <v>143</v>
      </c>
      <c r="E197" s="237"/>
      <c r="F197" s="239" t="s">
        <v>1296</v>
      </c>
      <c r="G197" s="237"/>
      <c r="H197" s="240">
        <v>17.510000000000002</v>
      </c>
      <c r="I197" s="241"/>
      <c r="J197" s="237"/>
      <c r="K197" s="237"/>
      <c r="L197" s="242"/>
      <c r="M197" s="243"/>
      <c r="N197" s="244"/>
      <c r="O197" s="244"/>
      <c r="P197" s="244"/>
      <c r="Q197" s="244"/>
      <c r="R197" s="244"/>
      <c r="S197" s="244"/>
      <c r="T197" s="245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6" t="s">
        <v>143</v>
      </c>
      <c r="AU197" s="246" t="s">
        <v>83</v>
      </c>
      <c r="AV197" s="14" t="s">
        <v>83</v>
      </c>
      <c r="AW197" s="14" t="s">
        <v>4</v>
      </c>
      <c r="AX197" s="14" t="s">
        <v>80</v>
      </c>
      <c r="AY197" s="246" t="s">
        <v>132</v>
      </c>
    </row>
    <row r="198" s="2" customFormat="1" ht="16.5" customHeight="1">
      <c r="A198" s="41"/>
      <c r="B198" s="42"/>
      <c r="C198" s="273" t="s">
        <v>339</v>
      </c>
      <c r="D198" s="273" t="s">
        <v>547</v>
      </c>
      <c r="E198" s="274" t="s">
        <v>1064</v>
      </c>
      <c r="F198" s="275" t="s">
        <v>1065</v>
      </c>
      <c r="G198" s="276" t="s">
        <v>137</v>
      </c>
      <c r="H198" s="277">
        <v>1.5</v>
      </c>
      <c r="I198" s="278"/>
      <c r="J198" s="279">
        <f>ROUND(I198*H198,2)</f>
        <v>0</v>
      </c>
      <c r="K198" s="275" t="s">
        <v>138</v>
      </c>
      <c r="L198" s="280"/>
      <c r="M198" s="281" t="s">
        <v>19</v>
      </c>
      <c r="N198" s="282" t="s">
        <v>43</v>
      </c>
      <c r="O198" s="87"/>
      <c r="P198" s="216">
        <f>O198*H198</f>
        <v>0</v>
      </c>
      <c r="Q198" s="216">
        <v>0.13</v>
      </c>
      <c r="R198" s="216">
        <f>Q198*H198</f>
        <v>0.19500000000000001</v>
      </c>
      <c r="S198" s="216">
        <v>0</v>
      </c>
      <c r="T198" s="217">
        <f>S198*H198</f>
        <v>0</v>
      </c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R198" s="218" t="s">
        <v>197</v>
      </c>
      <c r="AT198" s="218" t="s">
        <v>547</v>
      </c>
      <c r="AU198" s="218" t="s">
        <v>83</v>
      </c>
      <c r="AY198" s="20" t="s">
        <v>132</v>
      </c>
      <c r="BE198" s="219">
        <f>IF(N198="základní",J198,0)</f>
        <v>0</v>
      </c>
      <c r="BF198" s="219">
        <f>IF(N198="snížená",J198,0)</f>
        <v>0</v>
      </c>
      <c r="BG198" s="219">
        <f>IF(N198="zákl. přenesená",J198,0)</f>
        <v>0</v>
      </c>
      <c r="BH198" s="219">
        <f>IF(N198="sníž. přenesená",J198,0)</f>
        <v>0</v>
      </c>
      <c r="BI198" s="219">
        <f>IF(N198="nulová",J198,0)</f>
        <v>0</v>
      </c>
      <c r="BJ198" s="20" t="s">
        <v>80</v>
      </c>
      <c r="BK198" s="219">
        <f>ROUND(I198*H198,2)</f>
        <v>0</v>
      </c>
      <c r="BL198" s="20" t="s">
        <v>139</v>
      </c>
      <c r="BM198" s="218" t="s">
        <v>1066</v>
      </c>
    </row>
    <row r="199" s="13" customFormat="1">
      <c r="A199" s="13"/>
      <c r="B199" s="225"/>
      <c r="C199" s="226"/>
      <c r="D199" s="227" t="s">
        <v>143</v>
      </c>
      <c r="E199" s="228" t="s">
        <v>19</v>
      </c>
      <c r="F199" s="229" t="s">
        <v>1062</v>
      </c>
      <c r="G199" s="226"/>
      <c r="H199" s="228" t="s">
        <v>19</v>
      </c>
      <c r="I199" s="230"/>
      <c r="J199" s="226"/>
      <c r="K199" s="226"/>
      <c r="L199" s="231"/>
      <c r="M199" s="232"/>
      <c r="N199" s="233"/>
      <c r="O199" s="233"/>
      <c r="P199" s="233"/>
      <c r="Q199" s="233"/>
      <c r="R199" s="233"/>
      <c r="S199" s="233"/>
      <c r="T199" s="23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5" t="s">
        <v>143</v>
      </c>
      <c r="AU199" s="235" t="s">
        <v>83</v>
      </c>
      <c r="AV199" s="13" t="s">
        <v>80</v>
      </c>
      <c r="AW199" s="13" t="s">
        <v>33</v>
      </c>
      <c r="AX199" s="13" t="s">
        <v>72</v>
      </c>
      <c r="AY199" s="235" t="s">
        <v>132</v>
      </c>
    </row>
    <row r="200" s="14" customFormat="1">
      <c r="A200" s="14"/>
      <c r="B200" s="236"/>
      <c r="C200" s="237"/>
      <c r="D200" s="227" t="s">
        <v>143</v>
      </c>
      <c r="E200" s="238" t="s">
        <v>19</v>
      </c>
      <c r="F200" s="239" t="s">
        <v>1289</v>
      </c>
      <c r="G200" s="237"/>
      <c r="H200" s="240">
        <v>1.5</v>
      </c>
      <c r="I200" s="241"/>
      <c r="J200" s="237"/>
      <c r="K200" s="237"/>
      <c r="L200" s="242"/>
      <c r="M200" s="243"/>
      <c r="N200" s="244"/>
      <c r="O200" s="244"/>
      <c r="P200" s="244"/>
      <c r="Q200" s="244"/>
      <c r="R200" s="244"/>
      <c r="S200" s="244"/>
      <c r="T200" s="245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6" t="s">
        <v>143</v>
      </c>
      <c r="AU200" s="246" t="s">
        <v>83</v>
      </c>
      <c r="AV200" s="14" t="s">
        <v>83</v>
      </c>
      <c r="AW200" s="14" t="s">
        <v>33</v>
      </c>
      <c r="AX200" s="14" t="s">
        <v>80</v>
      </c>
      <c r="AY200" s="246" t="s">
        <v>132</v>
      </c>
    </row>
    <row r="201" s="2" customFormat="1" ht="16.5" customHeight="1">
      <c r="A201" s="41"/>
      <c r="B201" s="42"/>
      <c r="C201" s="273" t="s">
        <v>344</v>
      </c>
      <c r="D201" s="273" t="s">
        <v>547</v>
      </c>
      <c r="E201" s="274" t="s">
        <v>1067</v>
      </c>
      <c r="F201" s="275" t="s">
        <v>1068</v>
      </c>
      <c r="G201" s="276" t="s">
        <v>137</v>
      </c>
      <c r="H201" s="277">
        <v>3.5</v>
      </c>
      <c r="I201" s="278"/>
      <c r="J201" s="279">
        <f>ROUND(I201*H201,2)</f>
        <v>0</v>
      </c>
      <c r="K201" s="275" t="s">
        <v>138</v>
      </c>
      <c r="L201" s="280"/>
      <c r="M201" s="281" t="s">
        <v>19</v>
      </c>
      <c r="N201" s="282" t="s">
        <v>43</v>
      </c>
      <c r="O201" s="87"/>
      <c r="P201" s="216">
        <f>O201*H201</f>
        <v>0</v>
      </c>
      <c r="Q201" s="216">
        <v>0.13</v>
      </c>
      <c r="R201" s="216">
        <f>Q201*H201</f>
        <v>0.45500000000000002</v>
      </c>
      <c r="S201" s="216">
        <v>0</v>
      </c>
      <c r="T201" s="217">
        <f>S201*H201</f>
        <v>0</v>
      </c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R201" s="218" t="s">
        <v>197</v>
      </c>
      <c r="AT201" s="218" t="s">
        <v>547</v>
      </c>
      <c r="AU201" s="218" t="s">
        <v>83</v>
      </c>
      <c r="AY201" s="20" t="s">
        <v>132</v>
      </c>
      <c r="BE201" s="219">
        <f>IF(N201="základní",J201,0)</f>
        <v>0</v>
      </c>
      <c r="BF201" s="219">
        <f>IF(N201="snížená",J201,0)</f>
        <v>0</v>
      </c>
      <c r="BG201" s="219">
        <f>IF(N201="zákl. přenesená",J201,0)</f>
        <v>0</v>
      </c>
      <c r="BH201" s="219">
        <f>IF(N201="sníž. přenesená",J201,0)</f>
        <v>0</v>
      </c>
      <c r="BI201" s="219">
        <f>IF(N201="nulová",J201,0)</f>
        <v>0</v>
      </c>
      <c r="BJ201" s="20" t="s">
        <v>80</v>
      </c>
      <c r="BK201" s="219">
        <f>ROUND(I201*H201,2)</f>
        <v>0</v>
      </c>
      <c r="BL201" s="20" t="s">
        <v>139</v>
      </c>
      <c r="BM201" s="218" t="s">
        <v>1069</v>
      </c>
    </row>
    <row r="202" s="13" customFormat="1">
      <c r="A202" s="13"/>
      <c r="B202" s="225"/>
      <c r="C202" s="226"/>
      <c r="D202" s="227" t="s">
        <v>143</v>
      </c>
      <c r="E202" s="228" t="s">
        <v>19</v>
      </c>
      <c r="F202" s="229" t="s">
        <v>1062</v>
      </c>
      <c r="G202" s="226"/>
      <c r="H202" s="228" t="s">
        <v>19</v>
      </c>
      <c r="I202" s="230"/>
      <c r="J202" s="226"/>
      <c r="K202" s="226"/>
      <c r="L202" s="231"/>
      <c r="M202" s="232"/>
      <c r="N202" s="233"/>
      <c r="O202" s="233"/>
      <c r="P202" s="233"/>
      <c r="Q202" s="233"/>
      <c r="R202" s="233"/>
      <c r="S202" s="233"/>
      <c r="T202" s="23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5" t="s">
        <v>143</v>
      </c>
      <c r="AU202" s="235" t="s">
        <v>83</v>
      </c>
      <c r="AV202" s="13" t="s">
        <v>80</v>
      </c>
      <c r="AW202" s="13" t="s">
        <v>33</v>
      </c>
      <c r="AX202" s="13" t="s">
        <v>72</v>
      </c>
      <c r="AY202" s="235" t="s">
        <v>132</v>
      </c>
    </row>
    <row r="203" s="14" customFormat="1">
      <c r="A203" s="14"/>
      <c r="B203" s="236"/>
      <c r="C203" s="237"/>
      <c r="D203" s="227" t="s">
        <v>143</v>
      </c>
      <c r="E203" s="238" t="s">
        <v>19</v>
      </c>
      <c r="F203" s="239" t="s">
        <v>1288</v>
      </c>
      <c r="G203" s="237"/>
      <c r="H203" s="240">
        <v>3.5</v>
      </c>
      <c r="I203" s="241"/>
      <c r="J203" s="237"/>
      <c r="K203" s="237"/>
      <c r="L203" s="242"/>
      <c r="M203" s="243"/>
      <c r="N203" s="244"/>
      <c r="O203" s="244"/>
      <c r="P203" s="244"/>
      <c r="Q203" s="244"/>
      <c r="R203" s="244"/>
      <c r="S203" s="244"/>
      <c r="T203" s="245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6" t="s">
        <v>143</v>
      </c>
      <c r="AU203" s="246" t="s">
        <v>83</v>
      </c>
      <c r="AV203" s="14" t="s">
        <v>83</v>
      </c>
      <c r="AW203" s="14" t="s">
        <v>33</v>
      </c>
      <c r="AX203" s="14" t="s">
        <v>80</v>
      </c>
      <c r="AY203" s="246" t="s">
        <v>132</v>
      </c>
    </row>
    <row r="204" s="2" customFormat="1" ht="37.8" customHeight="1">
      <c r="A204" s="41"/>
      <c r="B204" s="42"/>
      <c r="C204" s="207" t="s">
        <v>349</v>
      </c>
      <c r="D204" s="207" t="s">
        <v>134</v>
      </c>
      <c r="E204" s="208" t="s">
        <v>1070</v>
      </c>
      <c r="F204" s="209" t="s">
        <v>1071</v>
      </c>
      <c r="G204" s="210" t="s">
        <v>137</v>
      </c>
      <c r="H204" s="211">
        <v>17</v>
      </c>
      <c r="I204" s="212"/>
      <c r="J204" s="213">
        <f>ROUND(I204*H204,2)</f>
        <v>0</v>
      </c>
      <c r="K204" s="209" t="s">
        <v>138</v>
      </c>
      <c r="L204" s="47"/>
      <c r="M204" s="214" t="s">
        <v>19</v>
      </c>
      <c r="N204" s="215" t="s">
        <v>43</v>
      </c>
      <c r="O204" s="87"/>
      <c r="P204" s="216">
        <f>O204*H204</f>
        <v>0</v>
      </c>
      <c r="Q204" s="216">
        <v>0.090620000000000006</v>
      </c>
      <c r="R204" s="216">
        <f>Q204*H204</f>
        <v>1.54054</v>
      </c>
      <c r="S204" s="216">
        <v>0</v>
      </c>
      <c r="T204" s="217">
        <f>S204*H204</f>
        <v>0</v>
      </c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R204" s="218" t="s">
        <v>139</v>
      </c>
      <c r="AT204" s="218" t="s">
        <v>134</v>
      </c>
      <c r="AU204" s="218" t="s">
        <v>83</v>
      </c>
      <c r="AY204" s="20" t="s">
        <v>132</v>
      </c>
      <c r="BE204" s="219">
        <f>IF(N204="základní",J204,0)</f>
        <v>0</v>
      </c>
      <c r="BF204" s="219">
        <f>IF(N204="snížená",J204,0)</f>
        <v>0</v>
      </c>
      <c r="BG204" s="219">
        <f>IF(N204="zákl. přenesená",J204,0)</f>
        <v>0</v>
      </c>
      <c r="BH204" s="219">
        <f>IF(N204="sníž. přenesená",J204,0)</f>
        <v>0</v>
      </c>
      <c r="BI204" s="219">
        <f>IF(N204="nulová",J204,0)</f>
        <v>0</v>
      </c>
      <c r="BJ204" s="20" t="s">
        <v>80</v>
      </c>
      <c r="BK204" s="219">
        <f>ROUND(I204*H204,2)</f>
        <v>0</v>
      </c>
      <c r="BL204" s="20" t="s">
        <v>139</v>
      </c>
      <c r="BM204" s="218" t="s">
        <v>1072</v>
      </c>
    </row>
    <row r="205" s="2" customFormat="1">
      <c r="A205" s="41"/>
      <c r="B205" s="42"/>
      <c r="C205" s="43"/>
      <c r="D205" s="220" t="s">
        <v>141</v>
      </c>
      <c r="E205" s="43"/>
      <c r="F205" s="221" t="s">
        <v>1073</v>
      </c>
      <c r="G205" s="43"/>
      <c r="H205" s="43"/>
      <c r="I205" s="222"/>
      <c r="J205" s="43"/>
      <c r="K205" s="43"/>
      <c r="L205" s="47"/>
      <c r="M205" s="223"/>
      <c r="N205" s="224"/>
      <c r="O205" s="87"/>
      <c r="P205" s="87"/>
      <c r="Q205" s="87"/>
      <c r="R205" s="87"/>
      <c r="S205" s="87"/>
      <c r="T205" s="88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T205" s="20" t="s">
        <v>141</v>
      </c>
      <c r="AU205" s="20" t="s">
        <v>83</v>
      </c>
    </row>
    <row r="206" s="14" customFormat="1">
      <c r="A206" s="14"/>
      <c r="B206" s="236"/>
      <c r="C206" s="237"/>
      <c r="D206" s="227" t="s">
        <v>143</v>
      </c>
      <c r="E206" s="238" t="s">
        <v>19</v>
      </c>
      <c r="F206" s="239" t="s">
        <v>1283</v>
      </c>
      <c r="G206" s="237"/>
      <c r="H206" s="240">
        <v>12</v>
      </c>
      <c r="I206" s="241"/>
      <c r="J206" s="237"/>
      <c r="K206" s="237"/>
      <c r="L206" s="242"/>
      <c r="M206" s="243"/>
      <c r="N206" s="244"/>
      <c r="O206" s="244"/>
      <c r="P206" s="244"/>
      <c r="Q206" s="244"/>
      <c r="R206" s="244"/>
      <c r="S206" s="244"/>
      <c r="T206" s="245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6" t="s">
        <v>143</v>
      </c>
      <c r="AU206" s="246" t="s">
        <v>83</v>
      </c>
      <c r="AV206" s="14" t="s">
        <v>83</v>
      </c>
      <c r="AW206" s="14" t="s">
        <v>33</v>
      </c>
      <c r="AX206" s="14" t="s">
        <v>72</v>
      </c>
      <c r="AY206" s="246" t="s">
        <v>132</v>
      </c>
    </row>
    <row r="207" s="14" customFormat="1">
      <c r="A207" s="14"/>
      <c r="B207" s="236"/>
      <c r="C207" s="237"/>
      <c r="D207" s="227" t="s">
        <v>143</v>
      </c>
      <c r="E207" s="238" t="s">
        <v>19</v>
      </c>
      <c r="F207" s="239" t="s">
        <v>1290</v>
      </c>
      <c r="G207" s="237"/>
      <c r="H207" s="240">
        <v>5</v>
      </c>
      <c r="I207" s="241"/>
      <c r="J207" s="237"/>
      <c r="K207" s="237"/>
      <c r="L207" s="242"/>
      <c r="M207" s="243"/>
      <c r="N207" s="244"/>
      <c r="O207" s="244"/>
      <c r="P207" s="244"/>
      <c r="Q207" s="244"/>
      <c r="R207" s="244"/>
      <c r="S207" s="244"/>
      <c r="T207" s="245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6" t="s">
        <v>143</v>
      </c>
      <c r="AU207" s="246" t="s">
        <v>83</v>
      </c>
      <c r="AV207" s="14" t="s">
        <v>83</v>
      </c>
      <c r="AW207" s="14" t="s">
        <v>33</v>
      </c>
      <c r="AX207" s="14" t="s">
        <v>72</v>
      </c>
      <c r="AY207" s="246" t="s">
        <v>132</v>
      </c>
    </row>
    <row r="208" s="15" customFormat="1">
      <c r="A208" s="15"/>
      <c r="B208" s="247"/>
      <c r="C208" s="248"/>
      <c r="D208" s="227" t="s">
        <v>143</v>
      </c>
      <c r="E208" s="249" t="s">
        <v>19</v>
      </c>
      <c r="F208" s="250" t="s">
        <v>148</v>
      </c>
      <c r="G208" s="248"/>
      <c r="H208" s="251">
        <v>17</v>
      </c>
      <c r="I208" s="252"/>
      <c r="J208" s="248"/>
      <c r="K208" s="248"/>
      <c r="L208" s="253"/>
      <c r="M208" s="254"/>
      <c r="N208" s="255"/>
      <c r="O208" s="255"/>
      <c r="P208" s="255"/>
      <c r="Q208" s="255"/>
      <c r="R208" s="255"/>
      <c r="S208" s="255"/>
      <c r="T208" s="256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57" t="s">
        <v>143</v>
      </c>
      <c r="AU208" s="257" t="s">
        <v>83</v>
      </c>
      <c r="AV208" s="15" t="s">
        <v>139</v>
      </c>
      <c r="AW208" s="15" t="s">
        <v>33</v>
      </c>
      <c r="AX208" s="15" t="s">
        <v>80</v>
      </c>
      <c r="AY208" s="257" t="s">
        <v>132</v>
      </c>
    </row>
    <row r="209" s="2" customFormat="1" ht="16.5" customHeight="1">
      <c r="A209" s="41"/>
      <c r="B209" s="42"/>
      <c r="C209" s="273" t="s">
        <v>354</v>
      </c>
      <c r="D209" s="273" t="s">
        <v>547</v>
      </c>
      <c r="E209" s="274" t="s">
        <v>1074</v>
      </c>
      <c r="F209" s="275" t="s">
        <v>1075</v>
      </c>
      <c r="G209" s="276" t="s">
        <v>137</v>
      </c>
      <c r="H209" s="277">
        <v>12.359999999999999</v>
      </c>
      <c r="I209" s="278"/>
      <c r="J209" s="279">
        <f>ROUND(I209*H209,2)</f>
        <v>0</v>
      </c>
      <c r="K209" s="275" t="s">
        <v>138</v>
      </c>
      <c r="L209" s="280"/>
      <c r="M209" s="281" t="s">
        <v>19</v>
      </c>
      <c r="N209" s="282" t="s">
        <v>43</v>
      </c>
      <c r="O209" s="87"/>
      <c r="P209" s="216">
        <f>O209*H209</f>
        <v>0</v>
      </c>
      <c r="Q209" s="216">
        <v>0.152</v>
      </c>
      <c r="R209" s="216">
        <f>Q209*H209</f>
        <v>1.87872</v>
      </c>
      <c r="S209" s="216">
        <v>0</v>
      </c>
      <c r="T209" s="217">
        <f>S209*H209</f>
        <v>0</v>
      </c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R209" s="218" t="s">
        <v>197</v>
      </c>
      <c r="AT209" s="218" t="s">
        <v>547</v>
      </c>
      <c r="AU209" s="218" t="s">
        <v>83</v>
      </c>
      <c r="AY209" s="20" t="s">
        <v>132</v>
      </c>
      <c r="BE209" s="219">
        <f>IF(N209="základní",J209,0)</f>
        <v>0</v>
      </c>
      <c r="BF209" s="219">
        <f>IF(N209="snížená",J209,0)</f>
        <v>0</v>
      </c>
      <c r="BG209" s="219">
        <f>IF(N209="zákl. přenesená",J209,0)</f>
        <v>0</v>
      </c>
      <c r="BH209" s="219">
        <f>IF(N209="sníž. přenesená",J209,0)</f>
        <v>0</v>
      </c>
      <c r="BI209" s="219">
        <f>IF(N209="nulová",J209,0)</f>
        <v>0</v>
      </c>
      <c r="BJ209" s="20" t="s">
        <v>80</v>
      </c>
      <c r="BK209" s="219">
        <f>ROUND(I209*H209,2)</f>
        <v>0</v>
      </c>
      <c r="BL209" s="20" t="s">
        <v>139</v>
      </c>
      <c r="BM209" s="218" t="s">
        <v>1076</v>
      </c>
    </row>
    <row r="210" s="13" customFormat="1">
      <c r="A210" s="13"/>
      <c r="B210" s="225"/>
      <c r="C210" s="226"/>
      <c r="D210" s="227" t="s">
        <v>143</v>
      </c>
      <c r="E210" s="228" t="s">
        <v>19</v>
      </c>
      <c r="F210" s="229" t="s">
        <v>1062</v>
      </c>
      <c r="G210" s="226"/>
      <c r="H210" s="228" t="s">
        <v>19</v>
      </c>
      <c r="I210" s="230"/>
      <c r="J210" s="226"/>
      <c r="K210" s="226"/>
      <c r="L210" s="231"/>
      <c r="M210" s="232"/>
      <c r="N210" s="233"/>
      <c r="O210" s="233"/>
      <c r="P210" s="233"/>
      <c r="Q210" s="233"/>
      <c r="R210" s="233"/>
      <c r="S210" s="233"/>
      <c r="T210" s="234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5" t="s">
        <v>143</v>
      </c>
      <c r="AU210" s="235" t="s">
        <v>83</v>
      </c>
      <c r="AV210" s="13" t="s">
        <v>80</v>
      </c>
      <c r="AW210" s="13" t="s">
        <v>33</v>
      </c>
      <c r="AX210" s="13" t="s">
        <v>72</v>
      </c>
      <c r="AY210" s="235" t="s">
        <v>132</v>
      </c>
    </row>
    <row r="211" s="14" customFormat="1">
      <c r="A211" s="14"/>
      <c r="B211" s="236"/>
      <c r="C211" s="237"/>
      <c r="D211" s="227" t="s">
        <v>143</v>
      </c>
      <c r="E211" s="238" t="s">
        <v>19</v>
      </c>
      <c r="F211" s="239" t="s">
        <v>1283</v>
      </c>
      <c r="G211" s="237"/>
      <c r="H211" s="240">
        <v>12</v>
      </c>
      <c r="I211" s="241"/>
      <c r="J211" s="237"/>
      <c r="K211" s="237"/>
      <c r="L211" s="242"/>
      <c r="M211" s="243"/>
      <c r="N211" s="244"/>
      <c r="O211" s="244"/>
      <c r="P211" s="244"/>
      <c r="Q211" s="244"/>
      <c r="R211" s="244"/>
      <c r="S211" s="244"/>
      <c r="T211" s="245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6" t="s">
        <v>143</v>
      </c>
      <c r="AU211" s="246" t="s">
        <v>83</v>
      </c>
      <c r="AV211" s="14" t="s">
        <v>83</v>
      </c>
      <c r="AW211" s="14" t="s">
        <v>33</v>
      </c>
      <c r="AX211" s="14" t="s">
        <v>80</v>
      </c>
      <c r="AY211" s="246" t="s">
        <v>132</v>
      </c>
    </row>
    <row r="212" s="14" customFormat="1">
      <c r="A212" s="14"/>
      <c r="B212" s="236"/>
      <c r="C212" s="237"/>
      <c r="D212" s="227" t="s">
        <v>143</v>
      </c>
      <c r="E212" s="237"/>
      <c r="F212" s="239" t="s">
        <v>1081</v>
      </c>
      <c r="G212" s="237"/>
      <c r="H212" s="240">
        <v>12.359999999999999</v>
      </c>
      <c r="I212" s="241"/>
      <c r="J212" s="237"/>
      <c r="K212" s="237"/>
      <c r="L212" s="242"/>
      <c r="M212" s="243"/>
      <c r="N212" s="244"/>
      <c r="O212" s="244"/>
      <c r="P212" s="244"/>
      <c r="Q212" s="244"/>
      <c r="R212" s="244"/>
      <c r="S212" s="244"/>
      <c r="T212" s="245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6" t="s">
        <v>143</v>
      </c>
      <c r="AU212" s="246" t="s">
        <v>83</v>
      </c>
      <c r="AV212" s="14" t="s">
        <v>83</v>
      </c>
      <c r="AW212" s="14" t="s">
        <v>4</v>
      </c>
      <c r="AX212" s="14" t="s">
        <v>80</v>
      </c>
      <c r="AY212" s="246" t="s">
        <v>132</v>
      </c>
    </row>
    <row r="213" s="2" customFormat="1" ht="16.5" customHeight="1">
      <c r="A213" s="41"/>
      <c r="B213" s="42"/>
      <c r="C213" s="273" t="s">
        <v>359</v>
      </c>
      <c r="D213" s="273" t="s">
        <v>547</v>
      </c>
      <c r="E213" s="274" t="s">
        <v>1078</v>
      </c>
      <c r="F213" s="275" t="s">
        <v>1079</v>
      </c>
      <c r="G213" s="276" t="s">
        <v>137</v>
      </c>
      <c r="H213" s="277">
        <v>5.1500000000000004</v>
      </c>
      <c r="I213" s="278"/>
      <c r="J213" s="279">
        <f>ROUND(I213*H213,2)</f>
        <v>0</v>
      </c>
      <c r="K213" s="275" t="s">
        <v>138</v>
      </c>
      <c r="L213" s="280"/>
      <c r="M213" s="281" t="s">
        <v>19</v>
      </c>
      <c r="N213" s="282" t="s">
        <v>43</v>
      </c>
      <c r="O213" s="87"/>
      <c r="P213" s="216">
        <f>O213*H213</f>
        <v>0</v>
      </c>
      <c r="Q213" s="216">
        <v>0.17599999999999999</v>
      </c>
      <c r="R213" s="216">
        <f>Q213*H213</f>
        <v>0.90639999999999998</v>
      </c>
      <c r="S213" s="216">
        <v>0</v>
      </c>
      <c r="T213" s="217">
        <f>S213*H213</f>
        <v>0</v>
      </c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R213" s="218" t="s">
        <v>197</v>
      </c>
      <c r="AT213" s="218" t="s">
        <v>547</v>
      </c>
      <c r="AU213" s="218" t="s">
        <v>83</v>
      </c>
      <c r="AY213" s="20" t="s">
        <v>132</v>
      </c>
      <c r="BE213" s="219">
        <f>IF(N213="základní",J213,0)</f>
        <v>0</v>
      </c>
      <c r="BF213" s="219">
        <f>IF(N213="snížená",J213,0)</f>
        <v>0</v>
      </c>
      <c r="BG213" s="219">
        <f>IF(N213="zákl. přenesená",J213,0)</f>
        <v>0</v>
      </c>
      <c r="BH213" s="219">
        <f>IF(N213="sníž. přenesená",J213,0)</f>
        <v>0</v>
      </c>
      <c r="BI213" s="219">
        <f>IF(N213="nulová",J213,0)</f>
        <v>0</v>
      </c>
      <c r="BJ213" s="20" t="s">
        <v>80</v>
      </c>
      <c r="BK213" s="219">
        <f>ROUND(I213*H213,2)</f>
        <v>0</v>
      </c>
      <c r="BL213" s="20" t="s">
        <v>139</v>
      </c>
      <c r="BM213" s="218" t="s">
        <v>1080</v>
      </c>
    </row>
    <row r="214" s="13" customFormat="1">
      <c r="A214" s="13"/>
      <c r="B214" s="225"/>
      <c r="C214" s="226"/>
      <c r="D214" s="227" t="s">
        <v>143</v>
      </c>
      <c r="E214" s="228" t="s">
        <v>19</v>
      </c>
      <c r="F214" s="229" t="s">
        <v>1062</v>
      </c>
      <c r="G214" s="226"/>
      <c r="H214" s="228" t="s">
        <v>19</v>
      </c>
      <c r="I214" s="230"/>
      <c r="J214" s="226"/>
      <c r="K214" s="226"/>
      <c r="L214" s="231"/>
      <c r="M214" s="232"/>
      <c r="N214" s="233"/>
      <c r="O214" s="233"/>
      <c r="P214" s="233"/>
      <c r="Q214" s="233"/>
      <c r="R214" s="233"/>
      <c r="S214" s="233"/>
      <c r="T214" s="234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5" t="s">
        <v>143</v>
      </c>
      <c r="AU214" s="235" t="s">
        <v>83</v>
      </c>
      <c r="AV214" s="13" t="s">
        <v>80</v>
      </c>
      <c r="AW214" s="13" t="s">
        <v>33</v>
      </c>
      <c r="AX214" s="13" t="s">
        <v>72</v>
      </c>
      <c r="AY214" s="235" t="s">
        <v>132</v>
      </c>
    </row>
    <row r="215" s="14" customFormat="1">
      <c r="A215" s="14"/>
      <c r="B215" s="236"/>
      <c r="C215" s="237"/>
      <c r="D215" s="227" t="s">
        <v>143</v>
      </c>
      <c r="E215" s="238" t="s">
        <v>19</v>
      </c>
      <c r="F215" s="239" t="s">
        <v>1290</v>
      </c>
      <c r="G215" s="237"/>
      <c r="H215" s="240">
        <v>5</v>
      </c>
      <c r="I215" s="241"/>
      <c r="J215" s="237"/>
      <c r="K215" s="237"/>
      <c r="L215" s="242"/>
      <c r="M215" s="243"/>
      <c r="N215" s="244"/>
      <c r="O215" s="244"/>
      <c r="P215" s="244"/>
      <c r="Q215" s="244"/>
      <c r="R215" s="244"/>
      <c r="S215" s="244"/>
      <c r="T215" s="245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6" t="s">
        <v>143</v>
      </c>
      <c r="AU215" s="246" t="s">
        <v>83</v>
      </c>
      <c r="AV215" s="14" t="s">
        <v>83</v>
      </c>
      <c r="AW215" s="14" t="s">
        <v>33</v>
      </c>
      <c r="AX215" s="14" t="s">
        <v>80</v>
      </c>
      <c r="AY215" s="246" t="s">
        <v>132</v>
      </c>
    </row>
    <row r="216" s="14" customFormat="1">
      <c r="A216" s="14"/>
      <c r="B216" s="236"/>
      <c r="C216" s="237"/>
      <c r="D216" s="227" t="s">
        <v>143</v>
      </c>
      <c r="E216" s="237"/>
      <c r="F216" s="239" t="s">
        <v>1297</v>
      </c>
      <c r="G216" s="237"/>
      <c r="H216" s="240">
        <v>5.1500000000000004</v>
      </c>
      <c r="I216" s="241"/>
      <c r="J216" s="237"/>
      <c r="K216" s="237"/>
      <c r="L216" s="242"/>
      <c r="M216" s="243"/>
      <c r="N216" s="244"/>
      <c r="O216" s="244"/>
      <c r="P216" s="244"/>
      <c r="Q216" s="244"/>
      <c r="R216" s="244"/>
      <c r="S216" s="244"/>
      <c r="T216" s="245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6" t="s">
        <v>143</v>
      </c>
      <c r="AU216" s="246" t="s">
        <v>83</v>
      </c>
      <c r="AV216" s="14" t="s">
        <v>83</v>
      </c>
      <c r="AW216" s="14" t="s">
        <v>4</v>
      </c>
      <c r="AX216" s="14" t="s">
        <v>80</v>
      </c>
      <c r="AY216" s="246" t="s">
        <v>132</v>
      </c>
    </row>
    <row r="217" s="12" customFormat="1" ht="22.8" customHeight="1">
      <c r="A217" s="12"/>
      <c r="B217" s="191"/>
      <c r="C217" s="192"/>
      <c r="D217" s="193" t="s">
        <v>71</v>
      </c>
      <c r="E217" s="205" t="s">
        <v>208</v>
      </c>
      <c r="F217" s="205" t="s">
        <v>239</v>
      </c>
      <c r="G217" s="192"/>
      <c r="H217" s="192"/>
      <c r="I217" s="195"/>
      <c r="J217" s="206">
        <f>BK217</f>
        <v>0</v>
      </c>
      <c r="K217" s="192"/>
      <c r="L217" s="197"/>
      <c r="M217" s="198"/>
      <c r="N217" s="199"/>
      <c r="O217" s="199"/>
      <c r="P217" s="200">
        <f>SUM(P218:P308)</f>
        <v>0</v>
      </c>
      <c r="Q217" s="199"/>
      <c r="R217" s="200">
        <f>SUM(R218:R308)</f>
        <v>19.629084000000002</v>
      </c>
      <c r="S217" s="199"/>
      <c r="T217" s="201">
        <f>SUM(T218:T308)</f>
        <v>2.9700000000000006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02" t="s">
        <v>80</v>
      </c>
      <c r="AT217" s="203" t="s">
        <v>71</v>
      </c>
      <c r="AU217" s="203" t="s">
        <v>80</v>
      </c>
      <c r="AY217" s="202" t="s">
        <v>132</v>
      </c>
      <c r="BK217" s="204">
        <f>SUM(BK218:BK308)</f>
        <v>0</v>
      </c>
    </row>
    <row r="218" s="2" customFormat="1" ht="21.75" customHeight="1">
      <c r="A218" s="41"/>
      <c r="B218" s="42"/>
      <c r="C218" s="207" t="s">
        <v>364</v>
      </c>
      <c r="D218" s="207" t="s">
        <v>134</v>
      </c>
      <c r="E218" s="208" t="s">
        <v>241</v>
      </c>
      <c r="F218" s="209" t="s">
        <v>242</v>
      </c>
      <c r="G218" s="210" t="s">
        <v>243</v>
      </c>
      <c r="H218" s="211">
        <v>3</v>
      </c>
      <c r="I218" s="212"/>
      <c r="J218" s="213">
        <f>ROUND(I218*H218,2)</f>
        <v>0</v>
      </c>
      <c r="K218" s="209" t="s">
        <v>138</v>
      </c>
      <c r="L218" s="47"/>
      <c r="M218" s="214" t="s">
        <v>19</v>
      </c>
      <c r="N218" s="215" t="s">
        <v>43</v>
      </c>
      <c r="O218" s="87"/>
      <c r="P218" s="216">
        <f>O218*H218</f>
        <v>0</v>
      </c>
      <c r="Q218" s="216">
        <v>0</v>
      </c>
      <c r="R218" s="216">
        <f>Q218*H218</f>
        <v>0</v>
      </c>
      <c r="S218" s="216">
        <v>0</v>
      </c>
      <c r="T218" s="217">
        <f>S218*H218</f>
        <v>0</v>
      </c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R218" s="218" t="s">
        <v>139</v>
      </c>
      <c r="AT218" s="218" t="s">
        <v>134</v>
      </c>
      <c r="AU218" s="218" t="s">
        <v>83</v>
      </c>
      <c r="AY218" s="20" t="s">
        <v>132</v>
      </c>
      <c r="BE218" s="219">
        <f>IF(N218="základní",J218,0)</f>
        <v>0</v>
      </c>
      <c r="BF218" s="219">
        <f>IF(N218="snížená",J218,0)</f>
        <v>0</v>
      </c>
      <c r="BG218" s="219">
        <f>IF(N218="zákl. přenesená",J218,0)</f>
        <v>0</v>
      </c>
      <c r="BH218" s="219">
        <f>IF(N218="sníž. přenesená",J218,0)</f>
        <v>0</v>
      </c>
      <c r="BI218" s="219">
        <f>IF(N218="nulová",J218,0)</f>
        <v>0</v>
      </c>
      <c r="BJ218" s="20" t="s">
        <v>80</v>
      </c>
      <c r="BK218" s="219">
        <f>ROUND(I218*H218,2)</f>
        <v>0</v>
      </c>
      <c r="BL218" s="20" t="s">
        <v>139</v>
      </c>
      <c r="BM218" s="218" t="s">
        <v>244</v>
      </c>
    </row>
    <row r="219" s="2" customFormat="1">
      <c r="A219" s="41"/>
      <c r="B219" s="42"/>
      <c r="C219" s="43"/>
      <c r="D219" s="220" t="s">
        <v>141</v>
      </c>
      <c r="E219" s="43"/>
      <c r="F219" s="221" t="s">
        <v>245</v>
      </c>
      <c r="G219" s="43"/>
      <c r="H219" s="43"/>
      <c r="I219" s="222"/>
      <c r="J219" s="43"/>
      <c r="K219" s="43"/>
      <c r="L219" s="47"/>
      <c r="M219" s="223"/>
      <c r="N219" s="224"/>
      <c r="O219" s="87"/>
      <c r="P219" s="87"/>
      <c r="Q219" s="87"/>
      <c r="R219" s="87"/>
      <c r="S219" s="87"/>
      <c r="T219" s="88"/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T219" s="20" t="s">
        <v>141</v>
      </c>
      <c r="AU219" s="20" t="s">
        <v>83</v>
      </c>
    </row>
    <row r="220" s="13" customFormat="1">
      <c r="A220" s="13"/>
      <c r="B220" s="225"/>
      <c r="C220" s="226"/>
      <c r="D220" s="227" t="s">
        <v>143</v>
      </c>
      <c r="E220" s="228" t="s">
        <v>19</v>
      </c>
      <c r="F220" s="229" t="s">
        <v>246</v>
      </c>
      <c r="G220" s="226"/>
      <c r="H220" s="228" t="s">
        <v>19</v>
      </c>
      <c r="I220" s="230"/>
      <c r="J220" s="226"/>
      <c r="K220" s="226"/>
      <c r="L220" s="231"/>
      <c r="M220" s="232"/>
      <c r="N220" s="233"/>
      <c r="O220" s="233"/>
      <c r="P220" s="233"/>
      <c r="Q220" s="233"/>
      <c r="R220" s="233"/>
      <c r="S220" s="233"/>
      <c r="T220" s="234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5" t="s">
        <v>143</v>
      </c>
      <c r="AU220" s="235" t="s">
        <v>83</v>
      </c>
      <c r="AV220" s="13" t="s">
        <v>80</v>
      </c>
      <c r="AW220" s="13" t="s">
        <v>33</v>
      </c>
      <c r="AX220" s="13" t="s">
        <v>72</v>
      </c>
      <c r="AY220" s="235" t="s">
        <v>132</v>
      </c>
    </row>
    <row r="221" s="14" customFormat="1">
      <c r="A221" s="14"/>
      <c r="B221" s="236"/>
      <c r="C221" s="237"/>
      <c r="D221" s="227" t="s">
        <v>143</v>
      </c>
      <c r="E221" s="238" t="s">
        <v>19</v>
      </c>
      <c r="F221" s="239" t="s">
        <v>1298</v>
      </c>
      <c r="G221" s="237"/>
      <c r="H221" s="240">
        <v>1</v>
      </c>
      <c r="I221" s="241"/>
      <c r="J221" s="237"/>
      <c r="K221" s="237"/>
      <c r="L221" s="242"/>
      <c r="M221" s="243"/>
      <c r="N221" s="244"/>
      <c r="O221" s="244"/>
      <c r="P221" s="244"/>
      <c r="Q221" s="244"/>
      <c r="R221" s="244"/>
      <c r="S221" s="244"/>
      <c r="T221" s="245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6" t="s">
        <v>143</v>
      </c>
      <c r="AU221" s="246" t="s">
        <v>83</v>
      </c>
      <c r="AV221" s="14" t="s">
        <v>83</v>
      </c>
      <c r="AW221" s="14" t="s">
        <v>33</v>
      </c>
      <c r="AX221" s="14" t="s">
        <v>72</v>
      </c>
      <c r="AY221" s="246" t="s">
        <v>132</v>
      </c>
    </row>
    <row r="222" s="14" customFormat="1">
      <c r="A222" s="14"/>
      <c r="B222" s="236"/>
      <c r="C222" s="237"/>
      <c r="D222" s="227" t="s">
        <v>143</v>
      </c>
      <c r="E222" s="238" t="s">
        <v>19</v>
      </c>
      <c r="F222" s="239" t="s">
        <v>1112</v>
      </c>
      <c r="G222" s="237"/>
      <c r="H222" s="240">
        <v>1</v>
      </c>
      <c r="I222" s="241"/>
      <c r="J222" s="237"/>
      <c r="K222" s="237"/>
      <c r="L222" s="242"/>
      <c r="M222" s="243"/>
      <c r="N222" s="244"/>
      <c r="O222" s="244"/>
      <c r="P222" s="244"/>
      <c r="Q222" s="244"/>
      <c r="R222" s="244"/>
      <c r="S222" s="244"/>
      <c r="T222" s="245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6" t="s">
        <v>143</v>
      </c>
      <c r="AU222" s="246" t="s">
        <v>83</v>
      </c>
      <c r="AV222" s="14" t="s">
        <v>83</v>
      </c>
      <c r="AW222" s="14" t="s">
        <v>33</v>
      </c>
      <c r="AX222" s="14" t="s">
        <v>72</v>
      </c>
      <c r="AY222" s="246" t="s">
        <v>132</v>
      </c>
    </row>
    <row r="223" s="14" customFormat="1">
      <c r="A223" s="14"/>
      <c r="B223" s="236"/>
      <c r="C223" s="237"/>
      <c r="D223" s="227" t="s">
        <v>143</v>
      </c>
      <c r="E223" s="238" t="s">
        <v>19</v>
      </c>
      <c r="F223" s="239" t="s">
        <v>1113</v>
      </c>
      <c r="G223" s="237"/>
      <c r="H223" s="240">
        <v>1</v>
      </c>
      <c r="I223" s="241"/>
      <c r="J223" s="237"/>
      <c r="K223" s="237"/>
      <c r="L223" s="242"/>
      <c r="M223" s="243"/>
      <c r="N223" s="244"/>
      <c r="O223" s="244"/>
      <c r="P223" s="244"/>
      <c r="Q223" s="244"/>
      <c r="R223" s="244"/>
      <c r="S223" s="244"/>
      <c r="T223" s="245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6" t="s">
        <v>143</v>
      </c>
      <c r="AU223" s="246" t="s">
        <v>83</v>
      </c>
      <c r="AV223" s="14" t="s">
        <v>83</v>
      </c>
      <c r="AW223" s="14" t="s">
        <v>33</v>
      </c>
      <c r="AX223" s="14" t="s">
        <v>72</v>
      </c>
      <c r="AY223" s="246" t="s">
        <v>132</v>
      </c>
    </row>
    <row r="224" s="15" customFormat="1">
      <c r="A224" s="15"/>
      <c r="B224" s="247"/>
      <c r="C224" s="248"/>
      <c r="D224" s="227" t="s">
        <v>143</v>
      </c>
      <c r="E224" s="249" t="s">
        <v>19</v>
      </c>
      <c r="F224" s="250" t="s">
        <v>148</v>
      </c>
      <c r="G224" s="248"/>
      <c r="H224" s="251">
        <v>3</v>
      </c>
      <c r="I224" s="252"/>
      <c r="J224" s="248"/>
      <c r="K224" s="248"/>
      <c r="L224" s="253"/>
      <c r="M224" s="254"/>
      <c r="N224" s="255"/>
      <c r="O224" s="255"/>
      <c r="P224" s="255"/>
      <c r="Q224" s="255"/>
      <c r="R224" s="255"/>
      <c r="S224" s="255"/>
      <c r="T224" s="256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57" t="s">
        <v>143</v>
      </c>
      <c r="AU224" s="257" t="s">
        <v>83</v>
      </c>
      <c r="AV224" s="15" t="s">
        <v>139</v>
      </c>
      <c r="AW224" s="15" t="s">
        <v>33</v>
      </c>
      <c r="AX224" s="15" t="s">
        <v>80</v>
      </c>
      <c r="AY224" s="257" t="s">
        <v>132</v>
      </c>
    </row>
    <row r="225" s="2" customFormat="1" ht="24.15" customHeight="1">
      <c r="A225" s="41"/>
      <c r="B225" s="42"/>
      <c r="C225" s="207" t="s">
        <v>369</v>
      </c>
      <c r="D225" s="207" t="s">
        <v>134</v>
      </c>
      <c r="E225" s="208" t="s">
        <v>256</v>
      </c>
      <c r="F225" s="209" t="s">
        <v>257</v>
      </c>
      <c r="G225" s="210" t="s">
        <v>243</v>
      </c>
      <c r="H225" s="211">
        <v>90</v>
      </c>
      <c r="I225" s="212"/>
      <c r="J225" s="213">
        <f>ROUND(I225*H225,2)</f>
        <v>0</v>
      </c>
      <c r="K225" s="209" t="s">
        <v>138</v>
      </c>
      <c r="L225" s="47"/>
      <c r="M225" s="214" t="s">
        <v>19</v>
      </c>
      <c r="N225" s="215" t="s">
        <v>43</v>
      </c>
      <c r="O225" s="87"/>
      <c r="P225" s="216">
        <f>O225*H225</f>
        <v>0</v>
      </c>
      <c r="Q225" s="216">
        <v>0</v>
      </c>
      <c r="R225" s="216">
        <f>Q225*H225</f>
        <v>0</v>
      </c>
      <c r="S225" s="216">
        <v>0</v>
      </c>
      <c r="T225" s="217">
        <f>S225*H225</f>
        <v>0</v>
      </c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R225" s="218" t="s">
        <v>139</v>
      </c>
      <c r="AT225" s="218" t="s">
        <v>134</v>
      </c>
      <c r="AU225" s="218" t="s">
        <v>83</v>
      </c>
      <c r="AY225" s="20" t="s">
        <v>132</v>
      </c>
      <c r="BE225" s="219">
        <f>IF(N225="základní",J225,0)</f>
        <v>0</v>
      </c>
      <c r="BF225" s="219">
        <f>IF(N225="snížená",J225,0)</f>
        <v>0</v>
      </c>
      <c r="BG225" s="219">
        <f>IF(N225="zákl. přenesená",J225,0)</f>
        <v>0</v>
      </c>
      <c r="BH225" s="219">
        <f>IF(N225="sníž. přenesená",J225,0)</f>
        <v>0</v>
      </c>
      <c r="BI225" s="219">
        <f>IF(N225="nulová",J225,0)</f>
        <v>0</v>
      </c>
      <c r="BJ225" s="20" t="s">
        <v>80</v>
      </c>
      <c r="BK225" s="219">
        <f>ROUND(I225*H225,2)</f>
        <v>0</v>
      </c>
      <c r="BL225" s="20" t="s">
        <v>139</v>
      </c>
      <c r="BM225" s="218" t="s">
        <v>258</v>
      </c>
    </row>
    <row r="226" s="2" customFormat="1">
      <c r="A226" s="41"/>
      <c r="B226" s="42"/>
      <c r="C226" s="43"/>
      <c r="D226" s="220" t="s">
        <v>141</v>
      </c>
      <c r="E226" s="43"/>
      <c r="F226" s="221" t="s">
        <v>259</v>
      </c>
      <c r="G226" s="43"/>
      <c r="H226" s="43"/>
      <c r="I226" s="222"/>
      <c r="J226" s="43"/>
      <c r="K226" s="43"/>
      <c r="L226" s="47"/>
      <c r="M226" s="223"/>
      <c r="N226" s="224"/>
      <c r="O226" s="87"/>
      <c r="P226" s="87"/>
      <c r="Q226" s="87"/>
      <c r="R226" s="87"/>
      <c r="S226" s="87"/>
      <c r="T226" s="88"/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T226" s="20" t="s">
        <v>141</v>
      </c>
      <c r="AU226" s="20" t="s">
        <v>83</v>
      </c>
    </row>
    <row r="227" s="13" customFormat="1">
      <c r="A227" s="13"/>
      <c r="B227" s="225"/>
      <c r="C227" s="226"/>
      <c r="D227" s="227" t="s">
        <v>143</v>
      </c>
      <c r="E227" s="228" t="s">
        <v>19</v>
      </c>
      <c r="F227" s="229" t="s">
        <v>260</v>
      </c>
      <c r="G227" s="226"/>
      <c r="H227" s="228" t="s">
        <v>19</v>
      </c>
      <c r="I227" s="230"/>
      <c r="J227" s="226"/>
      <c r="K227" s="226"/>
      <c r="L227" s="231"/>
      <c r="M227" s="232"/>
      <c r="N227" s="233"/>
      <c r="O227" s="233"/>
      <c r="P227" s="233"/>
      <c r="Q227" s="233"/>
      <c r="R227" s="233"/>
      <c r="S227" s="233"/>
      <c r="T227" s="234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5" t="s">
        <v>143</v>
      </c>
      <c r="AU227" s="235" t="s">
        <v>83</v>
      </c>
      <c r="AV227" s="13" t="s">
        <v>80</v>
      </c>
      <c r="AW227" s="13" t="s">
        <v>33</v>
      </c>
      <c r="AX227" s="13" t="s">
        <v>72</v>
      </c>
      <c r="AY227" s="235" t="s">
        <v>132</v>
      </c>
    </row>
    <row r="228" s="14" customFormat="1">
      <c r="A228" s="14"/>
      <c r="B228" s="236"/>
      <c r="C228" s="237"/>
      <c r="D228" s="227" t="s">
        <v>143</v>
      </c>
      <c r="E228" s="238" t="s">
        <v>19</v>
      </c>
      <c r="F228" s="239" t="s">
        <v>1299</v>
      </c>
      <c r="G228" s="237"/>
      <c r="H228" s="240">
        <v>90</v>
      </c>
      <c r="I228" s="241"/>
      <c r="J228" s="237"/>
      <c r="K228" s="237"/>
      <c r="L228" s="242"/>
      <c r="M228" s="243"/>
      <c r="N228" s="244"/>
      <c r="O228" s="244"/>
      <c r="P228" s="244"/>
      <c r="Q228" s="244"/>
      <c r="R228" s="244"/>
      <c r="S228" s="244"/>
      <c r="T228" s="245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6" t="s">
        <v>143</v>
      </c>
      <c r="AU228" s="246" t="s">
        <v>83</v>
      </c>
      <c r="AV228" s="14" t="s">
        <v>83</v>
      </c>
      <c r="AW228" s="14" t="s">
        <v>33</v>
      </c>
      <c r="AX228" s="14" t="s">
        <v>80</v>
      </c>
      <c r="AY228" s="246" t="s">
        <v>132</v>
      </c>
    </row>
    <row r="229" s="2" customFormat="1" ht="24.15" customHeight="1">
      <c r="A229" s="41"/>
      <c r="B229" s="42"/>
      <c r="C229" s="207" t="s">
        <v>378</v>
      </c>
      <c r="D229" s="207" t="s">
        <v>134</v>
      </c>
      <c r="E229" s="208" t="s">
        <v>1087</v>
      </c>
      <c r="F229" s="209" t="s">
        <v>1088</v>
      </c>
      <c r="G229" s="210" t="s">
        <v>243</v>
      </c>
      <c r="H229" s="211">
        <v>2</v>
      </c>
      <c r="I229" s="212"/>
      <c r="J229" s="213">
        <f>ROUND(I229*H229,2)</f>
        <v>0</v>
      </c>
      <c r="K229" s="209" t="s">
        <v>138</v>
      </c>
      <c r="L229" s="47"/>
      <c r="M229" s="214" t="s">
        <v>19</v>
      </c>
      <c r="N229" s="215" t="s">
        <v>43</v>
      </c>
      <c r="O229" s="87"/>
      <c r="P229" s="216">
        <f>O229*H229</f>
        <v>0</v>
      </c>
      <c r="Q229" s="216">
        <v>0</v>
      </c>
      <c r="R229" s="216">
        <f>Q229*H229</f>
        <v>0</v>
      </c>
      <c r="S229" s="216">
        <v>0</v>
      </c>
      <c r="T229" s="217">
        <f>S229*H229</f>
        <v>0</v>
      </c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R229" s="218" t="s">
        <v>139</v>
      </c>
      <c r="AT229" s="218" t="s">
        <v>134</v>
      </c>
      <c r="AU229" s="218" t="s">
        <v>83</v>
      </c>
      <c r="AY229" s="20" t="s">
        <v>132</v>
      </c>
      <c r="BE229" s="219">
        <f>IF(N229="základní",J229,0)</f>
        <v>0</v>
      </c>
      <c r="BF229" s="219">
        <f>IF(N229="snížená",J229,0)</f>
        <v>0</v>
      </c>
      <c r="BG229" s="219">
        <f>IF(N229="zákl. přenesená",J229,0)</f>
        <v>0</v>
      </c>
      <c r="BH229" s="219">
        <f>IF(N229="sníž. přenesená",J229,0)</f>
        <v>0</v>
      </c>
      <c r="BI229" s="219">
        <f>IF(N229="nulová",J229,0)</f>
        <v>0</v>
      </c>
      <c r="BJ229" s="20" t="s">
        <v>80</v>
      </c>
      <c r="BK229" s="219">
        <f>ROUND(I229*H229,2)</f>
        <v>0</v>
      </c>
      <c r="BL229" s="20" t="s">
        <v>139</v>
      </c>
      <c r="BM229" s="218" t="s">
        <v>1089</v>
      </c>
    </row>
    <row r="230" s="2" customFormat="1">
      <c r="A230" s="41"/>
      <c r="B230" s="42"/>
      <c r="C230" s="43"/>
      <c r="D230" s="220" t="s">
        <v>141</v>
      </c>
      <c r="E230" s="43"/>
      <c r="F230" s="221" t="s">
        <v>1090</v>
      </c>
      <c r="G230" s="43"/>
      <c r="H230" s="43"/>
      <c r="I230" s="222"/>
      <c r="J230" s="43"/>
      <c r="K230" s="43"/>
      <c r="L230" s="47"/>
      <c r="M230" s="223"/>
      <c r="N230" s="224"/>
      <c r="O230" s="87"/>
      <c r="P230" s="87"/>
      <c r="Q230" s="87"/>
      <c r="R230" s="87"/>
      <c r="S230" s="87"/>
      <c r="T230" s="88"/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T230" s="20" t="s">
        <v>141</v>
      </c>
      <c r="AU230" s="20" t="s">
        <v>83</v>
      </c>
    </row>
    <row r="231" s="13" customFormat="1">
      <c r="A231" s="13"/>
      <c r="B231" s="225"/>
      <c r="C231" s="226"/>
      <c r="D231" s="227" t="s">
        <v>143</v>
      </c>
      <c r="E231" s="228" t="s">
        <v>19</v>
      </c>
      <c r="F231" s="229" t="s">
        <v>246</v>
      </c>
      <c r="G231" s="226"/>
      <c r="H231" s="228" t="s">
        <v>19</v>
      </c>
      <c r="I231" s="230"/>
      <c r="J231" s="226"/>
      <c r="K231" s="226"/>
      <c r="L231" s="231"/>
      <c r="M231" s="232"/>
      <c r="N231" s="233"/>
      <c r="O231" s="233"/>
      <c r="P231" s="233"/>
      <c r="Q231" s="233"/>
      <c r="R231" s="233"/>
      <c r="S231" s="233"/>
      <c r="T231" s="234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5" t="s">
        <v>143</v>
      </c>
      <c r="AU231" s="235" t="s">
        <v>83</v>
      </c>
      <c r="AV231" s="13" t="s">
        <v>80</v>
      </c>
      <c r="AW231" s="13" t="s">
        <v>33</v>
      </c>
      <c r="AX231" s="13" t="s">
        <v>72</v>
      </c>
      <c r="AY231" s="235" t="s">
        <v>132</v>
      </c>
    </row>
    <row r="232" s="14" customFormat="1">
      <c r="A232" s="14"/>
      <c r="B232" s="236"/>
      <c r="C232" s="237"/>
      <c r="D232" s="227" t="s">
        <v>143</v>
      </c>
      <c r="E232" s="238" t="s">
        <v>19</v>
      </c>
      <c r="F232" s="239" t="s">
        <v>1300</v>
      </c>
      <c r="G232" s="237"/>
      <c r="H232" s="240">
        <v>2</v>
      </c>
      <c r="I232" s="241"/>
      <c r="J232" s="237"/>
      <c r="K232" s="237"/>
      <c r="L232" s="242"/>
      <c r="M232" s="243"/>
      <c r="N232" s="244"/>
      <c r="O232" s="244"/>
      <c r="P232" s="244"/>
      <c r="Q232" s="244"/>
      <c r="R232" s="244"/>
      <c r="S232" s="244"/>
      <c r="T232" s="245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6" t="s">
        <v>143</v>
      </c>
      <c r="AU232" s="246" t="s">
        <v>83</v>
      </c>
      <c r="AV232" s="14" t="s">
        <v>83</v>
      </c>
      <c r="AW232" s="14" t="s">
        <v>33</v>
      </c>
      <c r="AX232" s="14" t="s">
        <v>80</v>
      </c>
      <c r="AY232" s="246" t="s">
        <v>132</v>
      </c>
    </row>
    <row r="233" s="2" customFormat="1" ht="24.15" customHeight="1">
      <c r="A233" s="41"/>
      <c r="B233" s="42"/>
      <c r="C233" s="207" t="s">
        <v>387</v>
      </c>
      <c r="D233" s="207" t="s">
        <v>134</v>
      </c>
      <c r="E233" s="208" t="s">
        <v>1092</v>
      </c>
      <c r="F233" s="209" t="s">
        <v>1093</v>
      </c>
      <c r="G233" s="210" t="s">
        <v>243</v>
      </c>
      <c r="H233" s="211">
        <v>60</v>
      </c>
      <c r="I233" s="212"/>
      <c r="J233" s="213">
        <f>ROUND(I233*H233,2)</f>
        <v>0</v>
      </c>
      <c r="K233" s="209" t="s">
        <v>138</v>
      </c>
      <c r="L233" s="47"/>
      <c r="M233" s="214" t="s">
        <v>19</v>
      </c>
      <c r="N233" s="215" t="s">
        <v>43</v>
      </c>
      <c r="O233" s="87"/>
      <c r="P233" s="216">
        <f>O233*H233</f>
        <v>0</v>
      </c>
      <c r="Q233" s="216">
        <v>0</v>
      </c>
      <c r="R233" s="216">
        <f>Q233*H233</f>
        <v>0</v>
      </c>
      <c r="S233" s="216">
        <v>0</v>
      </c>
      <c r="T233" s="217">
        <f>S233*H233</f>
        <v>0</v>
      </c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R233" s="218" t="s">
        <v>139</v>
      </c>
      <c r="AT233" s="218" t="s">
        <v>134</v>
      </c>
      <c r="AU233" s="218" t="s">
        <v>83</v>
      </c>
      <c r="AY233" s="20" t="s">
        <v>132</v>
      </c>
      <c r="BE233" s="219">
        <f>IF(N233="základní",J233,0)</f>
        <v>0</v>
      </c>
      <c r="BF233" s="219">
        <f>IF(N233="snížená",J233,0)</f>
        <v>0</v>
      </c>
      <c r="BG233" s="219">
        <f>IF(N233="zákl. přenesená",J233,0)</f>
        <v>0</v>
      </c>
      <c r="BH233" s="219">
        <f>IF(N233="sníž. přenesená",J233,0)</f>
        <v>0</v>
      </c>
      <c r="BI233" s="219">
        <f>IF(N233="nulová",J233,0)</f>
        <v>0</v>
      </c>
      <c r="BJ233" s="20" t="s">
        <v>80</v>
      </c>
      <c r="BK233" s="219">
        <f>ROUND(I233*H233,2)</f>
        <v>0</v>
      </c>
      <c r="BL233" s="20" t="s">
        <v>139</v>
      </c>
      <c r="BM233" s="218" t="s">
        <v>1094</v>
      </c>
    </row>
    <row r="234" s="2" customFormat="1">
      <c r="A234" s="41"/>
      <c r="B234" s="42"/>
      <c r="C234" s="43"/>
      <c r="D234" s="220" t="s">
        <v>141</v>
      </c>
      <c r="E234" s="43"/>
      <c r="F234" s="221" t="s">
        <v>1095</v>
      </c>
      <c r="G234" s="43"/>
      <c r="H234" s="43"/>
      <c r="I234" s="222"/>
      <c r="J234" s="43"/>
      <c r="K234" s="43"/>
      <c r="L234" s="47"/>
      <c r="M234" s="223"/>
      <c r="N234" s="224"/>
      <c r="O234" s="87"/>
      <c r="P234" s="87"/>
      <c r="Q234" s="87"/>
      <c r="R234" s="87"/>
      <c r="S234" s="87"/>
      <c r="T234" s="88"/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T234" s="20" t="s">
        <v>141</v>
      </c>
      <c r="AU234" s="20" t="s">
        <v>83</v>
      </c>
    </row>
    <row r="235" s="13" customFormat="1">
      <c r="A235" s="13"/>
      <c r="B235" s="225"/>
      <c r="C235" s="226"/>
      <c r="D235" s="227" t="s">
        <v>143</v>
      </c>
      <c r="E235" s="228" t="s">
        <v>19</v>
      </c>
      <c r="F235" s="229" t="s">
        <v>260</v>
      </c>
      <c r="G235" s="226"/>
      <c r="H235" s="228" t="s">
        <v>19</v>
      </c>
      <c r="I235" s="230"/>
      <c r="J235" s="226"/>
      <c r="K235" s="226"/>
      <c r="L235" s="231"/>
      <c r="M235" s="232"/>
      <c r="N235" s="233"/>
      <c r="O235" s="233"/>
      <c r="P235" s="233"/>
      <c r="Q235" s="233"/>
      <c r="R235" s="233"/>
      <c r="S235" s="233"/>
      <c r="T235" s="234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5" t="s">
        <v>143</v>
      </c>
      <c r="AU235" s="235" t="s">
        <v>83</v>
      </c>
      <c r="AV235" s="13" t="s">
        <v>80</v>
      </c>
      <c r="AW235" s="13" t="s">
        <v>33</v>
      </c>
      <c r="AX235" s="13" t="s">
        <v>72</v>
      </c>
      <c r="AY235" s="235" t="s">
        <v>132</v>
      </c>
    </row>
    <row r="236" s="14" customFormat="1">
      <c r="A236" s="14"/>
      <c r="B236" s="236"/>
      <c r="C236" s="237"/>
      <c r="D236" s="227" t="s">
        <v>143</v>
      </c>
      <c r="E236" s="238" t="s">
        <v>19</v>
      </c>
      <c r="F236" s="239" t="s">
        <v>1301</v>
      </c>
      <c r="G236" s="237"/>
      <c r="H236" s="240">
        <v>60</v>
      </c>
      <c r="I236" s="241"/>
      <c r="J236" s="237"/>
      <c r="K236" s="237"/>
      <c r="L236" s="242"/>
      <c r="M236" s="243"/>
      <c r="N236" s="244"/>
      <c r="O236" s="244"/>
      <c r="P236" s="244"/>
      <c r="Q236" s="244"/>
      <c r="R236" s="244"/>
      <c r="S236" s="244"/>
      <c r="T236" s="245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6" t="s">
        <v>143</v>
      </c>
      <c r="AU236" s="246" t="s">
        <v>83</v>
      </c>
      <c r="AV236" s="14" t="s">
        <v>83</v>
      </c>
      <c r="AW236" s="14" t="s">
        <v>33</v>
      </c>
      <c r="AX236" s="14" t="s">
        <v>80</v>
      </c>
      <c r="AY236" s="246" t="s">
        <v>132</v>
      </c>
    </row>
    <row r="237" s="2" customFormat="1" ht="16.5" customHeight="1">
      <c r="A237" s="41"/>
      <c r="B237" s="42"/>
      <c r="C237" s="207" t="s">
        <v>399</v>
      </c>
      <c r="D237" s="207" t="s">
        <v>134</v>
      </c>
      <c r="E237" s="208" t="s">
        <v>1097</v>
      </c>
      <c r="F237" s="209" t="s">
        <v>1098</v>
      </c>
      <c r="G237" s="210" t="s">
        <v>243</v>
      </c>
      <c r="H237" s="211">
        <v>15</v>
      </c>
      <c r="I237" s="212"/>
      <c r="J237" s="213">
        <f>ROUND(I237*H237,2)</f>
        <v>0</v>
      </c>
      <c r="K237" s="209" t="s">
        <v>138</v>
      </c>
      <c r="L237" s="47"/>
      <c r="M237" s="214" t="s">
        <v>19</v>
      </c>
      <c r="N237" s="215" t="s">
        <v>43</v>
      </c>
      <c r="O237" s="87"/>
      <c r="P237" s="216">
        <f>O237*H237</f>
        <v>0</v>
      </c>
      <c r="Q237" s="216">
        <v>0</v>
      </c>
      <c r="R237" s="216">
        <f>Q237*H237</f>
        <v>0</v>
      </c>
      <c r="S237" s="216">
        <v>0</v>
      </c>
      <c r="T237" s="217">
        <f>S237*H237</f>
        <v>0</v>
      </c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R237" s="218" t="s">
        <v>139</v>
      </c>
      <c r="AT237" s="218" t="s">
        <v>134</v>
      </c>
      <c r="AU237" s="218" t="s">
        <v>83</v>
      </c>
      <c r="AY237" s="20" t="s">
        <v>132</v>
      </c>
      <c r="BE237" s="219">
        <f>IF(N237="základní",J237,0)</f>
        <v>0</v>
      </c>
      <c r="BF237" s="219">
        <f>IF(N237="snížená",J237,0)</f>
        <v>0</v>
      </c>
      <c r="BG237" s="219">
        <f>IF(N237="zákl. přenesená",J237,0)</f>
        <v>0</v>
      </c>
      <c r="BH237" s="219">
        <f>IF(N237="sníž. přenesená",J237,0)</f>
        <v>0</v>
      </c>
      <c r="BI237" s="219">
        <f>IF(N237="nulová",J237,0)</f>
        <v>0</v>
      </c>
      <c r="BJ237" s="20" t="s">
        <v>80</v>
      </c>
      <c r="BK237" s="219">
        <f>ROUND(I237*H237,2)</f>
        <v>0</v>
      </c>
      <c r="BL237" s="20" t="s">
        <v>139</v>
      </c>
      <c r="BM237" s="218" t="s">
        <v>1099</v>
      </c>
    </row>
    <row r="238" s="2" customFormat="1">
      <c r="A238" s="41"/>
      <c r="B238" s="42"/>
      <c r="C238" s="43"/>
      <c r="D238" s="220" t="s">
        <v>141</v>
      </c>
      <c r="E238" s="43"/>
      <c r="F238" s="221" t="s">
        <v>1100</v>
      </c>
      <c r="G238" s="43"/>
      <c r="H238" s="43"/>
      <c r="I238" s="222"/>
      <c r="J238" s="43"/>
      <c r="K238" s="43"/>
      <c r="L238" s="47"/>
      <c r="M238" s="223"/>
      <c r="N238" s="224"/>
      <c r="O238" s="87"/>
      <c r="P238" s="87"/>
      <c r="Q238" s="87"/>
      <c r="R238" s="87"/>
      <c r="S238" s="87"/>
      <c r="T238" s="88"/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T238" s="20" t="s">
        <v>141</v>
      </c>
      <c r="AU238" s="20" t="s">
        <v>83</v>
      </c>
    </row>
    <row r="239" s="13" customFormat="1">
      <c r="A239" s="13"/>
      <c r="B239" s="225"/>
      <c r="C239" s="226"/>
      <c r="D239" s="227" t="s">
        <v>143</v>
      </c>
      <c r="E239" s="228" t="s">
        <v>19</v>
      </c>
      <c r="F239" s="229" t="s">
        <v>246</v>
      </c>
      <c r="G239" s="226"/>
      <c r="H239" s="228" t="s">
        <v>19</v>
      </c>
      <c r="I239" s="230"/>
      <c r="J239" s="226"/>
      <c r="K239" s="226"/>
      <c r="L239" s="231"/>
      <c r="M239" s="232"/>
      <c r="N239" s="233"/>
      <c r="O239" s="233"/>
      <c r="P239" s="233"/>
      <c r="Q239" s="233"/>
      <c r="R239" s="233"/>
      <c r="S239" s="233"/>
      <c r="T239" s="234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5" t="s">
        <v>143</v>
      </c>
      <c r="AU239" s="235" t="s">
        <v>83</v>
      </c>
      <c r="AV239" s="13" t="s">
        <v>80</v>
      </c>
      <c r="AW239" s="13" t="s">
        <v>33</v>
      </c>
      <c r="AX239" s="13" t="s">
        <v>72</v>
      </c>
      <c r="AY239" s="235" t="s">
        <v>132</v>
      </c>
    </row>
    <row r="240" s="14" customFormat="1">
      <c r="A240" s="14"/>
      <c r="B240" s="236"/>
      <c r="C240" s="237"/>
      <c r="D240" s="227" t="s">
        <v>143</v>
      </c>
      <c r="E240" s="238" t="s">
        <v>19</v>
      </c>
      <c r="F240" s="239" t="s">
        <v>1302</v>
      </c>
      <c r="G240" s="237"/>
      <c r="H240" s="240">
        <v>15</v>
      </c>
      <c r="I240" s="241"/>
      <c r="J240" s="237"/>
      <c r="K240" s="237"/>
      <c r="L240" s="242"/>
      <c r="M240" s="243"/>
      <c r="N240" s="244"/>
      <c r="O240" s="244"/>
      <c r="P240" s="244"/>
      <c r="Q240" s="244"/>
      <c r="R240" s="244"/>
      <c r="S240" s="244"/>
      <c r="T240" s="245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6" t="s">
        <v>143</v>
      </c>
      <c r="AU240" s="246" t="s">
        <v>83</v>
      </c>
      <c r="AV240" s="14" t="s">
        <v>83</v>
      </c>
      <c r="AW240" s="14" t="s">
        <v>33</v>
      </c>
      <c r="AX240" s="14" t="s">
        <v>80</v>
      </c>
      <c r="AY240" s="246" t="s">
        <v>132</v>
      </c>
    </row>
    <row r="241" s="13" customFormat="1">
      <c r="A241" s="13"/>
      <c r="B241" s="225"/>
      <c r="C241" s="226"/>
      <c r="D241" s="227" t="s">
        <v>143</v>
      </c>
      <c r="E241" s="228" t="s">
        <v>19</v>
      </c>
      <c r="F241" s="229" t="s">
        <v>1102</v>
      </c>
      <c r="G241" s="226"/>
      <c r="H241" s="228" t="s">
        <v>19</v>
      </c>
      <c r="I241" s="230"/>
      <c r="J241" s="226"/>
      <c r="K241" s="226"/>
      <c r="L241" s="231"/>
      <c r="M241" s="232"/>
      <c r="N241" s="233"/>
      <c r="O241" s="233"/>
      <c r="P241" s="233"/>
      <c r="Q241" s="233"/>
      <c r="R241" s="233"/>
      <c r="S241" s="233"/>
      <c r="T241" s="234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5" t="s">
        <v>143</v>
      </c>
      <c r="AU241" s="235" t="s">
        <v>83</v>
      </c>
      <c r="AV241" s="13" t="s">
        <v>80</v>
      </c>
      <c r="AW241" s="13" t="s">
        <v>33</v>
      </c>
      <c r="AX241" s="13" t="s">
        <v>72</v>
      </c>
      <c r="AY241" s="235" t="s">
        <v>132</v>
      </c>
    </row>
    <row r="242" s="2" customFormat="1" ht="24.15" customHeight="1">
      <c r="A242" s="41"/>
      <c r="B242" s="42"/>
      <c r="C242" s="207" t="s">
        <v>405</v>
      </c>
      <c r="D242" s="207" t="s">
        <v>134</v>
      </c>
      <c r="E242" s="208" t="s">
        <v>1103</v>
      </c>
      <c r="F242" s="209" t="s">
        <v>1104</v>
      </c>
      <c r="G242" s="210" t="s">
        <v>243</v>
      </c>
      <c r="H242" s="211">
        <v>450</v>
      </c>
      <c r="I242" s="212"/>
      <c r="J242" s="213">
        <f>ROUND(I242*H242,2)</f>
        <v>0</v>
      </c>
      <c r="K242" s="209" t="s">
        <v>138</v>
      </c>
      <c r="L242" s="47"/>
      <c r="M242" s="214" t="s">
        <v>19</v>
      </c>
      <c r="N242" s="215" t="s">
        <v>43</v>
      </c>
      <c r="O242" s="87"/>
      <c r="P242" s="216">
        <f>O242*H242</f>
        <v>0</v>
      </c>
      <c r="Q242" s="216">
        <v>0</v>
      </c>
      <c r="R242" s="216">
        <f>Q242*H242</f>
        <v>0</v>
      </c>
      <c r="S242" s="216">
        <v>0</v>
      </c>
      <c r="T242" s="217">
        <f>S242*H242</f>
        <v>0</v>
      </c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R242" s="218" t="s">
        <v>139</v>
      </c>
      <c r="AT242" s="218" t="s">
        <v>134</v>
      </c>
      <c r="AU242" s="218" t="s">
        <v>83</v>
      </c>
      <c r="AY242" s="20" t="s">
        <v>132</v>
      </c>
      <c r="BE242" s="219">
        <f>IF(N242="základní",J242,0)</f>
        <v>0</v>
      </c>
      <c r="BF242" s="219">
        <f>IF(N242="snížená",J242,0)</f>
        <v>0</v>
      </c>
      <c r="BG242" s="219">
        <f>IF(N242="zákl. přenesená",J242,0)</f>
        <v>0</v>
      </c>
      <c r="BH242" s="219">
        <f>IF(N242="sníž. přenesená",J242,0)</f>
        <v>0</v>
      </c>
      <c r="BI242" s="219">
        <f>IF(N242="nulová",J242,0)</f>
        <v>0</v>
      </c>
      <c r="BJ242" s="20" t="s">
        <v>80</v>
      </c>
      <c r="BK242" s="219">
        <f>ROUND(I242*H242,2)</f>
        <v>0</v>
      </c>
      <c r="BL242" s="20" t="s">
        <v>139</v>
      </c>
      <c r="BM242" s="218" t="s">
        <v>1105</v>
      </c>
    </row>
    <row r="243" s="2" customFormat="1">
      <c r="A243" s="41"/>
      <c r="B243" s="42"/>
      <c r="C243" s="43"/>
      <c r="D243" s="220" t="s">
        <v>141</v>
      </c>
      <c r="E243" s="43"/>
      <c r="F243" s="221" t="s">
        <v>1106</v>
      </c>
      <c r="G243" s="43"/>
      <c r="H243" s="43"/>
      <c r="I243" s="222"/>
      <c r="J243" s="43"/>
      <c r="K243" s="43"/>
      <c r="L243" s="47"/>
      <c r="M243" s="223"/>
      <c r="N243" s="224"/>
      <c r="O243" s="87"/>
      <c r="P243" s="87"/>
      <c r="Q243" s="87"/>
      <c r="R243" s="87"/>
      <c r="S243" s="87"/>
      <c r="T243" s="88"/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T243" s="20" t="s">
        <v>141</v>
      </c>
      <c r="AU243" s="20" t="s">
        <v>83</v>
      </c>
    </row>
    <row r="244" s="13" customFormat="1">
      <c r="A244" s="13"/>
      <c r="B244" s="225"/>
      <c r="C244" s="226"/>
      <c r="D244" s="227" t="s">
        <v>143</v>
      </c>
      <c r="E244" s="228" t="s">
        <v>19</v>
      </c>
      <c r="F244" s="229" t="s">
        <v>260</v>
      </c>
      <c r="G244" s="226"/>
      <c r="H244" s="228" t="s">
        <v>19</v>
      </c>
      <c r="I244" s="230"/>
      <c r="J244" s="226"/>
      <c r="K244" s="226"/>
      <c r="L244" s="231"/>
      <c r="M244" s="232"/>
      <c r="N244" s="233"/>
      <c r="O244" s="233"/>
      <c r="P244" s="233"/>
      <c r="Q244" s="233"/>
      <c r="R244" s="233"/>
      <c r="S244" s="233"/>
      <c r="T244" s="234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5" t="s">
        <v>143</v>
      </c>
      <c r="AU244" s="235" t="s">
        <v>83</v>
      </c>
      <c r="AV244" s="13" t="s">
        <v>80</v>
      </c>
      <c r="AW244" s="13" t="s">
        <v>33</v>
      </c>
      <c r="AX244" s="13" t="s">
        <v>72</v>
      </c>
      <c r="AY244" s="235" t="s">
        <v>132</v>
      </c>
    </row>
    <row r="245" s="14" customFormat="1">
      <c r="A245" s="14"/>
      <c r="B245" s="236"/>
      <c r="C245" s="237"/>
      <c r="D245" s="227" t="s">
        <v>143</v>
      </c>
      <c r="E245" s="238" t="s">
        <v>19</v>
      </c>
      <c r="F245" s="239" t="s">
        <v>1303</v>
      </c>
      <c r="G245" s="237"/>
      <c r="H245" s="240">
        <v>450</v>
      </c>
      <c r="I245" s="241"/>
      <c r="J245" s="237"/>
      <c r="K245" s="237"/>
      <c r="L245" s="242"/>
      <c r="M245" s="243"/>
      <c r="N245" s="244"/>
      <c r="O245" s="244"/>
      <c r="P245" s="244"/>
      <c r="Q245" s="244"/>
      <c r="R245" s="244"/>
      <c r="S245" s="244"/>
      <c r="T245" s="245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6" t="s">
        <v>143</v>
      </c>
      <c r="AU245" s="246" t="s">
        <v>83</v>
      </c>
      <c r="AV245" s="14" t="s">
        <v>83</v>
      </c>
      <c r="AW245" s="14" t="s">
        <v>33</v>
      </c>
      <c r="AX245" s="14" t="s">
        <v>80</v>
      </c>
      <c r="AY245" s="246" t="s">
        <v>132</v>
      </c>
    </row>
    <row r="246" s="2" customFormat="1" ht="16.5" customHeight="1">
      <c r="A246" s="41"/>
      <c r="B246" s="42"/>
      <c r="C246" s="207" t="s">
        <v>410</v>
      </c>
      <c r="D246" s="207" t="s">
        <v>134</v>
      </c>
      <c r="E246" s="208" t="s">
        <v>645</v>
      </c>
      <c r="F246" s="209" t="s">
        <v>646</v>
      </c>
      <c r="G246" s="210" t="s">
        <v>243</v>
      </c>
      <c r="H246" s="211">
        <v>2</v>
      </c>
      <c r="I246" s="212"/>
      <c r="J246" s="213">
        <f>ROUND(I246*H246,2)</f>
        <v>0</v>
      </c>
      <c r="K246" s="209" t="s">
        <v>138</v>
      </c>
      <c r="L246" s="47"/>
      <c r="M246" s="214" t="s">
        <v>19</v>
      </c>
      <c r="N246" s="215" t="s">
        <v>43</v>
      </c>
      <c r="O246" s="87"/>
      <c r="P246" s="216">
        <f>O246*H246</f>
        <v>0</v>
      </c>
      <c r="Q246" s="216">
        <v>0.00069999999999999999</v>
      </c>
      <c r="R246" s="216">
        <f>Q246*H246</f>
        <v>0.0014</v>
      </c>
      <c r="S246" s="216">
        <v>0</v>
      </c>
      <c r="T246" s="217">
        <f>S246*H246</f>
        <v>0</v>
      </c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R246" s="218" t="s">
        <v>139</v>
      </c>
      <c r="AT246" s="218" t="s">
        <v>134</v>
      </c>
      <c r="AU246" s="218" t="s">
        <v>83</v>
      </c>
      <c r="AY246" s="20" t="s">
        <v>132</v>
      </c>
      <c r="BE246" s="219">
        <f>IF(N246="základní",J246,0)</f>
        <v>0</v>
      </c>
      <c r="BF246" s="219">
        <f>IF(N246="snížená",J246,0)</f>
        <v>0</v>
      </c>
      <c r="BG246" s="219">
        <f>IF(N246="zákl. přenesená",J246,0)</f>
        <v>0</v>
      </c>
      <c r="BH246" s="219">
        <f>IF(N246="sníž. přenesená",J246,0)</f>
        <v>0</v>
      </c>
      <c r="BI246" s="219">
        <f>IF(N246="nulová",J246,0)</f>
        <v>0</v>
      </c>
      <c r="BJ246" s="20" t="s">
        <v>80</v>
      </c>
      <c r="BK246" s="219">
        <f>ROUND(I246*H246,2)</f>
        <v>0</v>
      </c>
      <c r="BL246" s="20" t="s">
        <v>139</v>
      </c>
      <c r="BM246" s="218" t="s">
        <v>647</v>
      </c>
    </row>
    <row r="247" s="2" customFormat="1">
      <c r="A247" s="41"/>
      <c r="B247" s="42"/>
      <c r="C247" s="43"/>
      <c r="D247" s="220" t="s">
        <v>141</v>
      </c>
      <c r="E247" s="43"/>
      <c r="F247" s="221" t="s">
        <v>648</v>
      </c>
      <c r="G247" s="43"/>
      <c r="H247" s="43"/>
      <c r="I247" s="222"/>
      <c r="J247" s="43"/>
      <c r="K247" s="43"/>
      <c r="L247" s="47"/>
      <c r="M247" s="223"/>
      <c r="N247" s="224"/>
      <c r="O247" s="87"/>
      <c r="P247" s="87"/>
      <c r="Q247" s="87"/>
      <c r="R247" s="87"/>
      <c r="S247" s="87"/>
      <c r="T247" s="88"/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T247" s="20" t="s">
        <v>141</v>
      </c>
      <c r="AU247" s="20" t="s">
        <v>83</v>
      </c>
    </row>
    <row r="248" s="13" customFormat="1">
      <c r="A248" s="13"/>
      <c r="B248" s="225"/>
      <c r="C248" s="226"/>
      <c r="D248" s="227" t="s">
        <v>143</v>
      </c>
      <c r="E248" s="228" t="s">
        <v>19</v>
      </c>
      <c r="F248" s="229" t="s">
        <v>649</v>
      </c>
      <c r="G248" s="226"/>
      <c r="H248" s="228" t="s">
        <v>19</v>
      </c>
      <c r="I248" s="230"/>
      <c r="J248" s="226"/>
      <c r="K248" s="226"/>
      <c r="L248" s="231"/>
      <c r="M248" s="232"/>
      <c r="N248" s="233"/>
      <c r="O248" s="233"/>
      <c r="P248" s="233"/>
      <c r="Q248" s="233"/>
      <c r="R248" s="233"/>
      <c r="S248" s="233"/>
      <c r="T248" s="234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5" t="s">
        <v>143</v>
      </c>
      <c r="AU248" s="235" t="s">
        <v>83</v>
      </c>
      <c r="AV248" s="13" t="s">
        <v>80</v>
      </c>
      <c r="AW248" s="13" t="s">
        <v>33</v>
      </c>
      <c r="AX248" s="13" t="s">
        <v>72</v>
      </c>
      <c r="AY248" s="235" t="s">
        <v>132</v>
      </c>
    </row>
    <row r="249" s="14" customFormat="1">
      <c r="A249" s="14"/>
      <c r="B249" s="236"/>
      <c r="C249" s="237"/>
      <c r="D249" s="227" t="s">
        <v>143</v>
      </c>
      <c r="E249" s="238" t="s">
        <v>19</v>
      </c>
      <c r="F249" s="239" t="s">
        <v>1116</v>
      </c>
      <c r="G249" s="237"/>
      <c r="H249" s="240">
        <v>1</v>
      </c>
      <c r="I249" s="241"/>
      <c r="J249" s="237"/>
      <c r="K249" s="237"/>
      <c r="L249" s="242"/>
      <c r="M249" s="243"/>
      <c r="N249" s="244"/>
      <c r="O249" s="244"/>
      <c r="P249" s="244"/>
      <c r="Q249" s="244"/>
      <c r="R249" s="244"/>
      <c r="S249" s="244"/>
      <c r="T249" s="245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6" t="s">
        <v>143</v>
      </c>
      <c r="AU249" s="246" t="s">
        <v>83</v>
      </c>
      <c r="AV249" s="14" t="s">
        <v>83</v>
      </c>
      <c r="AW249" s="14" t="s">
        <v>33</v>
      </c>
      <c r="AX249" s="14" t="s">
        <v>72</v>
      </c>
      <c r="AY249" s="246" t="s">
        <v>132</v>
      </c>
    </row>
    <row r="250" s="14" customFormat="1">
      <c r="A250" s="14"/>
      <c r="B250" s="236"/>
      <c r="C250" s="237"/>
      <c r="D250" s="227" t="s">
        <v>143</v>
      </c>
      <c r="E250" s="238" t="s">
        <v>19</v>
      </c>
      <c r="F250" s="239" t="s">
        <v>1117</v>
      </c>
      <c r="G250" s="237"/>
      <c r="H250" s="240">
        <v>1</v>
      </c>
      <c r="I250" s="241"/>
      <c r="J250" s="237"/>
      <c r="K250" s="237"/>
      <c r="L250" s="242"/>
      <c r="M250" s="243"/>
      <c r="N250" s="244"/>
      <c r="O250" s="244"/>
      <c r="P250" s="244"/>
      <c r="Q250" s="244"/>
      <c r="R250" s="244"/>
      <c r="S250" s="244"/>
      <c r="T250" s="245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6" t="s">
        <v>143</v>
      </c>
      <c r="AU250" s="246" t="s">
        <v>83</v>
      </c>
      <c r="AV250" s="14" t="s">
        <v>83</v>
      </c>
      <c r="AW250" s="14" t="s">
        <v>33</v>
      </c>
      <c r="AX250" s="14" t="s">
        <v>72</v>
      </c>
      <c r="AY250" s="246" t="s">
        <v>132</v>
      </c>
    </row>
    <row r="251" s="15" customFormat="1">
      <c r="A251" s="15"/>
      <c r="B251" s="247"/>
      <c r="C251" s="248"/>
      <c r="D251" s="227" t="s">
        <v>143</v>
      </c>
      <c r="E251" s="249" t="s">
        <v>19</v>
      </c>
      <c r="F251" s="250" t="s">
        <v>148</v>
      </c>
      <c r="G251" s="248"/>
      <c r="H251" s="251">
        <v>2</v>
      </c>
      <c r="I251" s="252"/>
      <c r="J251" s="248"/>
      <c r="K251" s="248"/>
      <c r="L251" s="253"/>
      <c r="M251" s="254"/>
      <c r="N251" s="255"/>
      <c r="O251" s="255"/>
      <c r="P251" s="255"/>
      <c r="Q251" s="255"/>
      <c r="R251" s="255"/>
      <c r="S251" s="255"/>
      <c r="T251" s="256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57" t="s">
        <v>143</v>
      </c>
      <c r="AU251" s="257" t="s">
        <v>83</v>
      </c>
      <c r="AV251" s="15" t="s">
        <v>139</v>
      </c>
      <c r="AW251" s="15" t="s">
        <v>33</v>
      </c>
      <c r="AX251" s="15" t="s">
        <v>80</v>
      </c>
      <c r="AY251" s="257" t="s">
        <v>132</v>
      </c>
    </row>
    <row r="252" s="2" customFormat="1" ht="16.5" customHeight="1">
      <c r="A252" s="41"/>
      <c r="B252" s="42"/>
      <c r="C252" s="273" t="s">
        <v>416</v>
      </c>
      <c r="D252" s="273" t="s">
        <v>547</v>
      </c>
      <c r="E252" s="274" t="s">
        <v>1122</v>
      </c>
      <c r="F252" s="275" t="s">
        <v>1123</v>
      </c>
      <c r="G252" s="276" t="s">
        <v>243</v>
      </c>
      <c r="H252" s="277">
        <v>2</v>
      </c>
      <c r="I252" s="278"/>
      <c r="J252" s="279">
        <f>ROUND(I252*H252,2)</f>
        <v>0</v>
      </c>
      <c r="K252" s="275" t="s">
        <v>138</v>
      </c>
      <c r="L252" s="280"/>
      <c r="M252" s="281" t="s">
        <v>19</v>
      </c>
      <c r="N252" s="282" t="s">
        <v>43</v>
      </c>
      <c r="O252" s="87"/>
      <c r="P252" s="216">
        <f>O252*H252</f>
        <v>0</v>
      </c>
      <c r="Q252" s="216">
        <v>0.0077000000000000002</v>
      </c>
      <c r="R252" s="216">
        <f>Q252*H252</f>
        <v>0.015400000000000001</v>
      </c>
      <c r="S252" s="216">
        <v>0</v>
      </c>
      <c r="T252" s="217">
        <f>S252*H252</f>
        <v>0</v>
      </c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R252" s="218" t="s">
        <v>197</v>
      </c>
      <c r="AT252" s="218" t="s">
        <v>547</v>
      </c>
      <c r="AU252" s="218" t="s">
        <v>83</v>
      </c>
      <c r="AY252" s="20" t="s">
        <v>132</v>
      </c>
      <c r="BE252" s="219">
        <f>IF(N252="základní",J252,0)</f>
        <v>0</v>
      </c>
      <c r="BF252" s="219">
        <f>IF(N252="snížená",J252,0)</f>
        <v>0</v>
      </c>
      <c r="BG252" s="219">
        <f>IF(N252="zákl. přenesená",J252,0)</f>
        <v>0</v>
      </c>
      <c r="BH252" s="219">
        <f>IF(N252="sníž. přenesená",J252,0)</f>
        <v>0</v>
      </c>
      <c r="BI252" s="219">
        <f>IF(N252="nulová",J252,0)</f>
        <v>0</v>
      </c>
      <c r="BJ252" s="20" t="s">
        <v>80</v>
      </c>
      <c r="BK252" s="219">
        <f>ROUND(I252*H252,2)</f>
        <v>0</v>
      </c>
      <c r="BL252" s="20" t="s">
        <v>139</v>
      </c>
      <c r="BM252" s="218" t="s">
        <v>1124</v>
      </c>
    </row>
    <row r="253" s="2" customFormat="1" ht="16.5" customHeight="1">
      <c r="A253" s="41"/>
      <c r="B253" s="42"/>
      <c r="C253" s="207" t="s">
        <v>422</v>
      </c>
      <c r="D253" s="207" t="s">
        <v>134</v>
      </c>
      <c r="E253" s="208" t="s">
        <v>679</v>
      </c>
      <c r="F253" s="209" t="s">
        <v>680</v>
      </c>
      <c r="G253" s="210" t="s">
        <v>243</v>
      </c>
      <c r="H253" s="211">
        <v>1</v>
      </c>
      <c r="I253" s="212"/>
      <c r="J253" s="213">
        <f>ROUND(I253*H253,2)</f>
        <v>0</v>
      </c>
      <c r="K253" s="209" t="s">
        <v>138</v>
      </c>
      <c r="L253" s="47"/>
      <c r="M253" s="214" t="s">
        <v>19</v>
      </c>
      <c r="N253" s="215" t="s">
        <v>43</v>
      </c>
      <c r="O253" s="87"/>
      <c r="P253" s="216">
        <f>O253*H253</f>
        <v>0</v>
      </c>
      <c r="Q253" s="216">
        <v>0.11241</v>
      </c>
      <c r="R253" s="216">
        <f>Q253*H253</f>
        <v>0.11241</v>
      </c>
      <c r="S253" s="216">
        <v>0</v>
      </c>
      <c r="T253" s="217">
        <f>S253*H253</f>
        <v>0</v>
      </c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R253" s="218" t="s">
        <v>139</v>
      </c>
      <c r="AT253" s="218" t="s">
        <v>134</v>
      </c>
      <c r="AU253" s="218" t="s">
        <v>83</v>
      </c>
      <c r="AY253" s="20" t="s">
        <v>132</v>
      </c>
      <c r="BE253" s="219">
        <f>IF(N253="základní",J253,0)</f>
        <v>0</v>
      </c>
      <c r="BF253" s="219">
        <f>IF(N253="snížená",J253,0)</f>
        <v>0</v>
      </c>
      <c r="BG253" s="219">
        <f>IF(N253="zákl. přenesená",J253,0)</f>
        <v>0</v>
      </c>
      <c r="BH253" s="219">
        <f>IF(N253="sníž. přenesená",J253,0)</f>
        <v>0</v>
      </c>
      <c r="BI253" s="219">
        <f>IF(N253="nulová",J253,0)</f>
        <v>0</v>
      </c>
      <c r="BJ253" s="20" t="s">
        <v>80</v>
      </c>
      <c r="BK253" s="219">
        <f>ROUND(I253*H253,2)</f>
        <v>0</v>
      </c>
      <c r="BL253" s="20" t="s">
        <v>139</v>
      </c>
      <c r="BM253" s="218" t="s">
        <v>681</v>
      </c>
    </row>
    <row r="254" s="2" customFormat="1">
      <c r="A254" s="41"/>
      <c r="B254" s="42"/>
      <c r="C254" s="43"/>
      <c r="D254" s="220" t="s">
        <v>141</v>
      </c>
      <c r="E254" s="43"/>
      <c r="F254" s="221" t="s">
        <v>682</v>
      </c>
      <c r="G254" s="43"/>
      <c r="H254" s="43"/>
      <c r="I254" s="222"/>
      <c r="J254" s="43"/>
      <c r="K254" s="43"/>
      <c r="L254" s="47"/>
      <c r="M254" s="223"/>
      <c r="N254" s="224"/>
      <c r="O254" s="87"/>
      <c r="P254" s="87"/>
      <c r="Q254" s="87"/>
      <c r="R254" s="87"/>
      <c r="S254" s="87"/>
      <c r="T254" s="88"/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T254" s="20" t="s">
        <v>141</v>
      </c>
      <c r="AU254" s="20" t="s">
        <v>83</v>
      </c>
    </row>
    <row r="255" s="13" customFormat="1">
      <c r="A255" s="13"/>
      <c r="B255" s="225"/>
      <c r="C255" s="226"/>
      <c r="D255" s="227" t="s">
        <v>143</v>
      </c>
      <c r="E255" s="228" t="s">
        <v>19</v>
      </c>
      <c r="F255" s="229" t="s">
        <v>649</v>
      </c>
      <c r="G255" s="226"/>
      <c r="H255" s="228" t="s">
        <v>19</v>
      </c>
      <c r="I255" s="230"/>
      <c r="J255" s="226"/>
      <c r="K255" s="226"/>
      <c r="L255" s="231"/>
      <c r="M255" s="232"/>
      <c r="N255" s="233"/>
      <c r="O255" s="233"/>
      <c r="P255" s="233"/>
      <c r="Q255" s="233"/>
      <c r="R255" s="233"/>
      <c r="S255" s="233"/>
      <c r="T255" s="234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5" t="s">
        <v>143</v>
      </c>
      <c r="AU255" s="235" t="s">
        <v>83</v>
      </c>
      <c r="AV255" s="13" t="s">
        <v>80</v>
      </c>
      <c r="AW255" s="13" t="s">
        <v>33</v>
      </c>
      <c r="AX255" s="13" t="s">
        <v>72</v>
      </c>
      <c r="AY255" s="235" t="s">
        <v>132</v>
      </c>
    </row>
    <row r="256" s="14" customFormat="1">
      <c r="A256" s="14"/>
      <c r="B256" s="236"/>
      <c r="C256" s="237"/>
      <c r="D256" s="227" t="s">
        <v>143</v>
      </c>
      <c r="E256" s="238" t="s">
        <v>19</v>
      </c>
      <c r="F256" s="239" t="s">
        <v>1137</v>
      </c>
      <c r="G256" s="237"/>
      <c r="H256" s="240">
        <v>1</v>
      </c>
      <c r="I256" s="241"/>
      <c r="J256" s="237"/>
      <c r="K256" s="237"/>
      <c r="L256" s="242"/>
      <c r="M256" s="243"/>
      <c r="N256" s="244"/>
      <c r="O256" s="244"/>
      <c r="P256" s="244"/>
      <c r="Q256" s="244"/>
      <c r="R256" s="244"/>
      <c r="S256" s="244"/>
      <c r="T256" s="245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6" t="s">
        <v>143</v>
      </c>
      <c r="AU256" s="246" t="s">
        <v>83</v>
      </c>
      <c r="AV256" s="14" t="s">
        <v>83</v>
      </c>
      <c r="AW256" s="14" t="s">
        <v>33</v>
      </c>
      <c r="AX256" s="14" t="s">
        <v>80</v>
      </c>
      <c r="AY256" s="246" t="s">
        <v>132</v>
      </c>
    </row>
    <row r="257" s="2" customFormat="1" ht="16.5" customHeight="1">
      <c r="A257" s="41"/>
      <c r="B257" s="42"/>
      <c r="C257" s="273" t="s">
        <v>429</v>
      </c>
      <c r="D257" s="273" t="s">
        <v>547</v>
      </c>
      <c r="E257" s="274" t="s">
        <v>685</v>
      </c>
      <c r="F257" s="275" t="s">
        <v>686</v>
      </c>
      <c r="G257" s="276" t="s">
        <v>243</v>
      </c>
      <c r="H257" s="277">
        <v>1</v>
      </c>
      <c r="I257" s="278"/>
      <c r="J257" s="279">
        <f>ROUND(I257*H257,2)</f>
        <v>0</v>
      </c>
      <c r="K257" s="275" t="s">
        <v>138</v>
      </c>
      <c r="L257" s="280"/>
      <c r="M257" s="281" t="s">
        <v>19</v>
      </c>
      <c r="N257" s="282" t="s">
        <v>43</v>
      </c>
      <c r="O257" s="87"/>
      <c r="P257" s="216">
        <f>O257*H257</f>
        <v>0</v>
      </c>
      <c r="Q257" s="216">
        <v>0.0061000000000000004</v>
      </c>
      <c r="R257" s="216">
        <f>Q257*H257</f>
        <v>0.0061000000000000004</v>
      </c>
      <c r="S257" s="216">
        <v>0</v>
      </c>
      <c r="T257" s="217">
        <f>S257*H257</f>
        <v>0</v>
      </c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R257" s="218" t="s">
        <v>197</v>
      </c>
      <c r="AT257" s="218" t="s">
        <v>547</v>
      </c>
      <c r="AU257" s="218" t="s">
        <v>83</v>
      </c>
      <c r="AY257" s="20" t="s">
        <v>132</v>
      </c>
      <c r="BE257" s="219">
        <f>IF(N257="základní",J257,0)</f>
        <v>0</v>
      </c>
      <c r="BF257" s="219">
        <f>IF(N257="snížená",J257,0)</f>
        <v>0</v>
      </c>
      <c r="BG257" s="219">
        <f>IF(N257="zákl. přenesená",J257,0)</f>
        <v>0</v>
      </c>
      <c r="BH257" s="219">
        <f>IF(N257="sníž. přenesená",J257,0)</f>
        <v>0</v>
      </c>
      <c r="BI257" s="219">
        <f>IF(N257="nulová",J257,0)</f>
        <v>0</v>
      </c>
      <c r="BJ257" s="20" t="s">
        <v>80</v>
      </c>
      <c r="BK257" s="219">
        <f>ROUND(I257*H257,2)</f>
        <v>0</v>
      </c>
      <c r="BL257" s="20" t="s">
        <v>139</v>
      </c>
      <c r="BM257" s="218" t="s">
        <v>687</v>
      </c>
    </row>
    <row r="258" s="2" customFormat="1" ht="16.5" customHeight="1">
      <c r="A258" s="41"/>
      <c r="B258" s="42"/>
      <c r="C258" s="273" t="s">
        <v>640</v>
      </c>
      <c r="D258" s="273" t="s">
        <v>547</v>
      </c>
      <c r="E258" s="274" t="s">
        <v>689</v>
      </c>
      <c r="F258" s="275" t="s">
        <v>690</v>
      </c>
      <c r="G258" s="276" t="s">
        <v>243</v>
      </c>
      <c r="H258" s="277">
        <v>1</v>
      </c>
      <c r="I258" s="278"/>
      <c r="J258" s="279">
        <f>ROUND(I258*H258,2)</f>
        <v>0</v>
      </c>
      <c r="K258" s="275" t="s">
        <v>138</v>
      </c>
      <c r="L258" s="280"/>
      <c r="M258" s="281" t="s">
        <v>19</v>
      </c>
      <c r="N258" s="282" t="s">
        <v>43</v>
      </c>
      <c r="O258" s="87"/>
      <c r="P258" s="216">
        <f>O258*H258</f>
        <v>0</v>
      </c>
      <c r="Q258" s="216">
        <v>0.0030000000000000001</v>
      </c>
      <c r="R258" s="216">
        <f>Q258*H258</f>
        <v>0.0030000000000000001</v>
      </c>
      <c r="S258" s="216">
        <v>0</v>
      </c>
      <c r="T258" s="217">
        <f>S258*H258</f>
        <v>0</v>
      </c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R258" s="218" t="s">
        <v>197</v>
      </c>
      <c r="AT258" s="218" t="s">
        <v>547</v>
      </c>
      <c r="AU258" s="218" t="s">
        <v>83</v>
      </c>
      <c r="AY258" s="20" t="s">
        <v>132</v>
      </c>
      <c r="BE258" s="219">
        <f>IF(N258="základní",J258,0)</f>
        <v>0</v>
      </c>
      <c r="BF258" s="219">
        <f>IF(N258="snížená",J258,0)</f>
        <v>0</v>
      </c>
      <c r="BG258" s="219">
        <f>IF(N258="zákl. přenesená",J258,0)</f>
        <v>0</v>
      </c>
      <c r="BH258" s="219">
        <f>IF(N258="sníž. přenesená",J258,0)</f>
        <v>0</v>
      </c>
      <c r="BI258" s="219">
        <f>IF(N258="nulová",J258,0)</f>
        <v>0</v>
      </c>
      <c r="BJ258" s="20" t="s">
        <v>80</v>
      </c>
      <c r="BK258" s="219">
        <f>ROUND(I258*H258,2)</f>
        <v>0</v>
      </c>
      <c r="BL258" s="20" t="s">
        <v>139</v>
      </c>
      <c r="BM258" s="218" t="s">
        <v>691</v>
      </c>
    </row>
    <row r="259" s="2" customFormat="1" ht="16.5" customHeight="1">
      <c r="A259" s="41"/>
      <c r="B259" s="42"/>
      <c r="C259" s="273" t="s">
        <v>641</v>
      </c>
      <c r="D259" s="273" t="s">
        <v>547</v>
      </c>
      <c r="E259" s="274" t="s">
        <v>693</v>
      </c>
      <c r="F259" s="275" t="s">
        <v>694</v>
      </c>
      <c r="G259" s="276" t="s">
        <v>243</v>
      </c>
      <c r="H259" s="277">
        <v>1</v>
      </c>
      <c r="I259" s="278"/>
      <c r="J259" s="279">
        <f>ROUND(I259*H259,2)</f>
        <v>0</v>
      </c>
      <c r="K259" s="275" t="s">
        <v>138</v>
      </c>
      <c r="L259" s="280"/>
      <c r="M259" s="281" t="s">
        <v>19</v>
      </c>
      <c r="N259" s="282" t="s">
        <v>43</v>
      </c>
      <c r="O259" s="87"/>
      <c r="P259" s="216">
        <f>O259*H259</f>
        <v>0</v>
      </c>
      <c r="Q259" s="216">
        <v>0.00010000000000000001</v>
      </c>
      <c r="R259" s="216">
        <f>Q259*H259</f>
        <v>0.00010000000000000001</v>
      </c>
      <c r="S259" s="216">
        <v>0</v>
      </c>
      <c r="T259" s="217">
        <f>S259*H259</f>
        <v>0</v>
      </c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R259" s="218" t="s">
        <v>197</v>
      </c>
      <c r="AT259" s="218" t="s">
        <v>547</v>
      </c>
      <c r="AU259" s="218" t="s">
        <v>83</v>
      </c>
      <c r="AY259" s="20" t="s">
        <v>132</v>
      </c>
      <c r="BE259" s="219">
        <f>IF(N259="základní",J259,0)</f>
        <v>0</v>
      </c>
      <c r="BF259" s="219">
        <f>IF(N259="snížená",J259,0)</f>
        <v>0</v>
      </c>
      <c r="BG259" s="219">
        <f>IF(N259="zákl. přenesená",J259,0)</f>
        <v>0</v>
      </c>
      <c r="BH259" s="219">
        <f>IF(N259="sníž. přenesená",J259,0)</f>
        <v>0</v>
      </c>
      <c r="BI259" s="219">
        <f>IF(N259="nulová",J259,0)</f>
        <v>0</v>
      </c>
      <c r="BJ259" s="20" t="s">
        <v>80</v>
      </c>
      <c r="BK259" s="219">
        <f>ROUND(I259*H259,2)</f>
        <v>0</v>
      </c>
      <c r="BL259" s="20" t="s">
        <v>139</v>
      </c>
      <c r="BM259" s="218" t="s">
        <v>695</v>
      </c>
    </row>
    <row r="260" s="2" customFormat="1" ht="16.5" customHeight="1">
      <c r="A260" s="41"/>
      <c r="B260" s="42"/>
      <c r="C260" s="273" t="s">
        <v>642</v>
      </c>
      <c r="D260" s="273" t="s">
        <v>547</v>
      </c>
      <c r="E260" s="274" t="s">
        <v>697</v>
      </c>
      <c r="F260" s="275" t="s">
        <v>698</v>
      </c>
      <c r="G260" s="276" t="s">
        <v>243</v>
      </c>
      <c r="H260" s="277">
        <v>4</v>
      </c>
      <c r="I260" s="278"/>
      <c r="J260" s="279">
        <f>ROUND(I260*H260,2)</f>
        <v>0</v>
      </c>
      <c r="K260" s="275" t="s">
        <v>138</v>
      </c>
      <c r="L260" s="280"/>
      <c r="M260" s="281" t="s">
        <v>19</v>
      </c>
      <c r="N260" s="282" t="s">
        <v>43</v>
      </c>
      <c r="O260" s="87"/>
      <c r="P260" s="216">
        <f>O260*H260</f>
        <v>0</v>
      </c>
      <c r="Q260" s="216">
        <v>0.00035</v>
      </c>
      <c r="R260" s="216">
        <f>Q260*H260</f>
        <v>0.0014</v>
      </c>
      <c r="S260" s="216">
        <v>0</v>
      </c>
      <c r="T260" s="217">
        <f>S260*H260</f>
        <v>0</v>
      </c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R260" s="218" t="s">
        <v>197</v>
      </c>
      <c r="AT260" s="218" t="s">
        <v>547</v>
      </c>
      <c r="AU260" s="218" t="s">
        <v>83</v>
      </c>
      <c r="AY260" s="20" t="s">
        <v>132</v>
      </c>
      <c r="BE260" s="219">
        <f>IF(N260="základní",J260,0)</f>
        <v>0</v>
      </c>
      <c r="BF260" s="219">
        <f>IF(N260="snížená",J260,0)</f>
        <v>0</v>
      </c>
      <c r="BG260" s="219">
        <f>IF(N260="zákl. přenesená",J260,0)</f>
        <v>0</v>
      </c>
      <c r="BH260" s="219">
        <f>IF(N260="sníž. přenesená",J260,0)</f>
        <v>0</v>
      </c>
      <c r="BI260" s="219">
        <f>IF(N260="nulová",J260,0)</f>
        <v>0</v>
      </c>
      <c r="BJ260" s="20" t="s">
        <v>80</v>
      </c>
      <c r="BK260" s="219">
        <f>ROUND(I260*H260,2)</f>
        <v>0</v>
      </c>
      <c r="BL260" s="20" t="s">
        <v>139</v>
      </c>
      <c r="BM260" s="218" t="s">
        <v>699</v>
      </c>
    </row>
    <row r="261" s="14" customFormat="1">
      <c r="A261" s="14"/>
      <c r="B261" s="236"/>
      <c r="C261" s="237"/>
      <c r="D261" s="227" t="s">
        <v>143</v>
      </c>
      <c r="E261" s="237"/>
      <c r="F261" s="239" t="s">
        <v>1304</v>
      </c>
      <c r="G261" s="237"/>
      <c r="H261" s="240">
        <v>4</v>
      </c>
      <c r="I261" s="241"/>
      <c r="J261" s="237"/>
      <c r="K261" s="237"/>
      <c r="L261" s="242"/>
      <c r="M261" s="243"/>
      <c r="N261" s="244"/>
      <c r="O261" s="244"/>
      <c r="P261" s="244"/>
      <c r="Q261" s="244"/>
      <c r="R261" s="244"/>
      <c r="S261" s="244"/>
      <c r="T261" s="245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6" t="s">
        <v>143</v>
      </c>
      <c r="AU261" s="246" t="s">
        <v>83</v>
      </c>
      <c r="AV261" s="14" t="s">
        <v>83</v>
      </c>
      <c r="AW261" s="14" t="s">
        <v>4</v>
      </c>
      <c r="AX261" s="14" t="s">
        <v>80</v>
      </c>
      <c r="AY261" s="246" t="s">
        <v>132</v>
      </c>
    </row>
    <row r="262" s="2" customFormat="1" ht="24.15" customHeight="1">
      <c r="A262" s="41"/>
      <c r="B262" s="42"/>
      <c r="C262" s="207" t="s">
        <v>643</v>
      </c>
      <c r="D262" s="207" t="s">
        <v>134</v>
      </c>
      <c r="E262" s="208" t="s">
        <v>857</v>
      </c>
      <c r="F262" s="209" t="s">
        <v>858</v>
      </c>
      <c r="G262" s="210" t="s">
        <v>200</v>
      </c>
      <c r="H262" s="211">
        <v>55</v>
      </c>
      <c r="I262" s="212"/>
      <c r="J262" s="213">
        <f>ROUND(I262*H262,2)</f>
        <v>0</v>
      </c>
      <c r="K262" s="209" t="s">
        <v>138</v>
      </c>
      <c r="L262" s="47"/>
      <c r="M262" s="214" t="s">
        <v>19</v>
      </c>
      <c r="N262" s="215" t="s">
        <v>43</v>
      </c>
      <c r="O262" s="87"/>
      <c r="P262" s="216">
        <f>O262*H262</f>
        <v>0</v>
      </c>
      <c r="Q262" s="216">
        <v>0.15540000000000001</v>
      </c>
      <c r="R262" s="216">
        <f>Q262*H262</f>
        <v>8.5470000000000006</v>
      </c>
      <c r="S262" s="216">
        <v>0</v>
      </c>
      <c r="T262" s="217">
        <f>S262*H262</f>
        <v>0</v>
      </c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R262" s="218" t="s">
        <v>139</v>
      </c>
      <c r="AT262" s="218" t="s">
        <v>134</v>
      </c>
      <c r="AU262" s="218" t="s">
        <v>83</v>
      </c>
      <c r="AY262" s="20" t="s">
        <v>132</v>
      </c>
      <c r="BE262" s="219">
        <f>IF(N262="základní",J262,0)</f>
        <v>0</v>
      </c>
      <c r="BF262" s="219">
        <f>IF(N262="snížená",J262,0)</f>
        <v>0</v>
      </c>
      <c r="BG262" s="219">
        <f>IF(N262="zákl. přenesená",J262,0)</f>
        <v>0</v>
      </c>
      <c r="BH262" s="219">
        <f>IF(N262="sníž. přenesená",J262,0)</f>
        <v>0</v>
      </c>
      <c r="BI262" s="219">
        <f>IF(N262="nulová",J262,0)</f>
        <v>0</v>
      </c>
      <c r="BJ262" s="20" t="s">
        <v>80</v>
      </c>
      <c r="BK262" s="219">
        <f>ROUND(I262*H262,2)</f>
        <v>0</v>
      </c>
      <c r="BL262" s="20" t="s">
        <v>139</v>
      </c>
      <c r="BM262" s="218" t="s">
        <v>859</v>
      </c>
    </row>
    <row r="263" s="2" customFormat="1">
      <c r="A263" s="41"/>
      <c r="B263" s="42"/>
      <c r="C263" s="43"/>
      <c r="D263" s="220" t="s">
        <v>141</v>
      </c>
      <c r="E263" s="43"/>
      <c r="F263" s="221" t="s">
        <v>860</v>
      </c>
      <c r="G263" s="43"/>
      <c r="H263" s="43"/>
      <c r="I263" s="222"/>
      <c r="J263" s="43"/>
      <c r="K263" s="43"/>
      <c r="L263" s="47"/>
      <c r="M263" s="223"/>
      <c r="N263" s="224"/>
      <c r="O263" s="87"/>
      <c r="P263" s="87"/>
      <c r="Q263" s="87"/>
      <c r="R263" s="87"/>
      <c r="S263" s="87"/>
      <c r="T263" s="88"/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T263" s="20" t="s">
        <v>141</v>
      </c>
      <c r="AU263" s="20" t="s">
        <v>83</v>
      </c>
    </row>
    <row r="264" s="14" customFormat="1">
      <c r="A264" s="14"/>
      <c r="B264" s="236"/>
      <c r="C264" s="237"/>
      <c r="D264" s="227" t="s">
        <v>143</v>
      </c>
      <c r="E264" s="238" t="s">
        <v>19</v>
      </c>
      <c r="F264" s="239" t="s">
        <v>1267</v>
      </c>
      <c r="G264" s="237"/>
      <c r="H264" s="240">
        <v>55</v>
      </c>
      <c r="I264" s="241"/>
      <c r="J264" s="237"/>
      <c r="K264" s="237"/>
      <c r="L264" s="242"/>
      <c r="M264" s="243"/>
      <c r="N264" s="244"/>
      <c r="O264" s="244"/>
      <c r="P264" s="244"/>
      <c r="Q264" s="244"/>
      <c r="R264" s="244"/>
      <c r="S264" s="244"/>
      <c r="T264" s="245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6" t="s">
        <v>143</v>
      </c>
      <c r="AU264" s="246" t="s">
        <v>83</v>
      </c>
      <c r="AV264" s="14" t="s">
        <v>83</v>
      </c>
      <c r="AW264" s="14" t="s">
        <v>33</v>
      </c>
      <c r="AX264" s="14" t="s">
        <v>80</v>
      </c>
      <c r="AY264" s="246" t="s">
        <v>132</v>
      </c>
    </row>
    <row r="265" s="2" customFormat="1" ht="16.5" customHeight="1">
      <c r="A265" s="41"/>
      <c r="B265" s="42"/>
      <c r="C265" s="273" t="s">
        <v>644</v>
      </c>
      <c r="D265" s="273" t="s">
        <v>547</v>
      </c>
      <c r="E265" s="274" t="s">
        <v>862</v>
      </c>
      <c r="F265" s="275" t="s">
        <v>863</v>
      </c>
      <c r="G265" s="276" t="s">
        <v>200</v>
      </c>
      <c r="H265" s="277">
        <v>56.100000000000001</v>
      </c>
      <c r="I265" s="278"/>
      <c r="J265" s="279">
        <f>ROUND(I265*H265,2)</f>
        <v>0</v>
      </c>
      <c r="K265" s="275" t="s">
        <v>138</v>
      </c>
      <c r="L265" s="280"/>
      <c r="M265" s="281" t="s">
        <v>19</v>
      </c>
      <c r="N265" s="282" t="s">
        <v>43</v>
      </c>
      <c r="O265" s="87"/>
      <c r="P265" s="216">
        <f>O265*H265</f>
        <v>0</v>
      </c>
      <c r="Q265" s="216">
        <v>0.10199999999999999</v>
      </c>
      <c r="R265" s="216">
        <f>Q265*H265</f>
        <v>5.7222</v>
      </c>
      <c r="S265" s="216">
        <v>0</v>
      </c>
      <c r="T265" s="217">
        <f>S265*H265</f>
        <v>0</v>
      </c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R265" s="218" t="s">
        <v>197</v>
      </c>
      <c r="AT265" s="218" t="s">
        <v>547</v>
      </c>
      <c r="AU265" s="218" t="s">
        <v>83</v>
      </c>
      <c r="AY265" s="20" t="s">
        <v>132</v>
      </c>
      <c r="BE265" s="219">
        <f>IF(N265="základní",J265,0)</f>
        <v>0</v>
      </c>
      <c r="BF265" s="219">
        <f>IF(N265="snížená",J265,0)</f>
        <v>0</v>
      </c>
      <c r="BG265" s="219">
        <f>IF(N265="zákl. přenesená",J265,0)</f>
        <v>0</v>
      </c>
      <c r="BH265" s="219">
        <f>IF(N265="sníž. přenesená",J265,0)</f>
        <v>0</v>
      </c>
      <c r="BI265" s="219">
        <f>IF(N265="nulová",J265,0)</f>
        <v>0</v>
      </c>
      <c r="BJ265" s="20" t="s">
        <v>80</v>
      </c>
      <c r="BK265" s="219">
        <f>ROUND(I265*H265,2)</f>
        <v>0</v>
      </c>
      <c r="BL265" s="20" t="s">
        <v>139</v>
      </c>
      <c r="BM265" s="218" t="s">
        <v>864</v>
      </c>
    </row>
    <row r="266" s="14" customFormat="1">
      <c r="A266" s="14"/>
      <c r="B266" s="236"/>
      <c r="C266" s="237"/>
      <c r="D266" s="227" t="s">
        <v>143</v>
      </c>
      <c r="E266" s="237"/>
      <c r="F266" s="239" t="s">
        <v>1305</v>
      </c>
      <c r="G266" s="237"/>
      <c r="H266" s="240">
        <v>56.100000000000001</v>
      </c>
      <c r="I266" s="241"/>
      <c r="J266" s="237"/>
      <c r="K266" s="237"/>
      <c r="L266" s="242"/>
      <c r="M266" s="243"/>
      <c r="N266" s="244"/>
      <c r="O266" s="244"/>
      <c r="P266" s="244"/>
      <c r="Q266" s="244"/>
      <c r="R266" s="244"/>
      <c r="S266" s="244"/>
      <c r="T266" s="245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6" t="s">
        <v>143</v>
      </c>
      <c r="AU266" s="246" t="s">
        <v>83</v>
      </c>
      <c r="AV266" s="14" t="s">
        <v>83</v>
      </c>
      <c r="AW266" s="14" t="s">
        <v>4</v>
      </c>
      <c r="AX266" s="14" t="s">
        <v>80</v>
      </c>
      <c r="AY266" s="246" t="s">
        <v>132</v>
      </c>
    </row>
    <row r="267" s="2" customFormat="1" ht="24.15" customHeight="1">
      <c r="A267" s="41"/>
      <c r="B267" s="42"/>
      <c r="C267" s="207" t="s">
        <v>654</v>
      </c>
      <c r="D267" s="207" t="s">
        <v>134</v>
      </c>
      <c r="E267" s="208" t="s">
        <v>1167</v>
      </c>
      <c r="F267" s="209" t="s">
        <v>1168</v>
      </c>
      <c r="G267" s="210" t="s">
        <v>200</v>
      </c>
      <c r="H267" s="211">
        <v>19</v>
      </c>
      <c r="I267" s="212"/>
      <c r="J267" s="213">
        <f>ROUND(I267*H267,2)</f>
        <v>0</v>
      </c>
      <c r="K267" s="209" t="s">
        <v>138</v>
      </c>
      <c r="L267" s="47"/>
      <c r="M267" s="214" t="s">
        <v>19</v>
      </c>
      <c r="N267" s="215" t="s">
        <v>43</v>
      </c>
      <c r="O267" s="87"/>
      <c r="P267" s="216">
        <f>O267*H267</f>
        <v>0</v>
      </c>
      <c r="Q267" s="216">
        <v>0.10095</v>
      </c>
      <c r="R267" s="216">
        <f>Q267*H267</f>
        <v>1.91805</v>
      </c>
      <c r="S267" s="216">
        <v>0</v>
      </c>
      <c r="T267" s="217">
        <f>S267*H267</f>
        <v>0</v>
      </c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R267" s="218" t="s">
        <v>139</v>
      </c>
      <c r="AT267" s="218" t="s">
        <v>134</v>
      </c>
      <c r="AU267" s="218" t="s">
        <v>83</v>
      </c>
      <c r="AY267" s="20" t="s">
        <v>132</v>
      </c>
      <c r="BE267" s="219">
        <f>IF(N267="základní",J267,0)</f>
        <v>0</v>
      </c>
      <c r="BF267" s="219">
        <f>IF(N267="snížená",J267,0)</f>
        <v>0</v>
      </c>
      <c r="BG267" s="219">
        <f>IF(N267="zákl. přenesená",J267,0)</f>
        <v>0</v>
      </c>
      <c r="BH267" s="219">
        <f>IF(N267="sníž. přenesená",J267,0)</f>
        <v>0</v>
      </c>
      <c r="BI267" s="219">
        <f>IF(N267="nulová",J267,0)</f>
        <v>0</v>
      </c>
      <c r="BJ267" s="20" t="s">
        <v>80</v>
      </c>
      <c r="BK267" s="219">
        <f>ROUND(I267*H267,2)</f>
        <v>0</v>
      </c>
      <c r="BL267" s="20" t="s">
        <v>139</v>
      </c>
      <c r="BM267" s="218" t="s">
        <v>1169</v>
      </c>
    </row>
    <row r="268" s="2" customFormat="1">
      <c r="A268" s="41"/>
      <c r="B268" s="42"/>
      <c r="C268" s="43"/>
      <c r="D268" s="220" t="s">
        <v>141</v>
      </c>
      <c r="E268" s="43"/>
      <c r="F268" s="221" t="s">
        <v>1170</v>
      </c>
      <c r="G268" s="43"/>
      <c r="H268" s="43"/>
      <c r="I268" s="222"/>
      <c r="J268" s="43"/>
      <c r="K268" s="43"/>
      <c r="L268" s="47"/>
      <c r="M268" s="223"/>
      <c r="N268" s="224"/>
      <c r="O268" s="87"/>
      <c r="P268" s="87"/>
      <c r="Q268" s="87"/>
      <c r="R268" s="87"/>
      <c r="S268" s="87"/>
      <c r="T268" s="88"/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T268" s="20" t="s">
        <v>141</v>
      </c>
      <c r="AU268" s="20" t="s">
        <v>83</v>
      </c>
    </row>
    <row r="269" s="14" customFormat="1">
      <c r="A269" s="14"/>
      <c r="B269" s="236"/>
      <c r="C269" s="237"/>
      <c r="D269" s="227" t="s">
        <v>143</v>
      </c>
      <c r="E269" s="238" t="s">
        <v>19</v>
      </c>
      <c r="F269" s="239" t="s">
        <v>1306</v>
      </c>
      <c r="G269" s="237"/>
      <c r="H269" s="240">
        <v>19</v>
      </c>
      <c r="I269" s="241"/>
      <c r="J269" s="237"/>
      <c r="K269" s="237"/>
      <c r="L269" s="242"/>
      <c r="M269" s="243"/>
      <c r="N269" s="244"/>
      <c r="O269" s="244"/>
      <c r="P269" s="244"/>
      <c r="Q269" s="244"/>
      <c r="R269" s="244"/>
      <c r="S269" s="244"/>
      <c r="T269" s="245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6" t="s">
        <v>143</v>
      </c>
      <c r="AU269" s="246" t="s">
        <v>83</v>
      </c>
      <c r="AV269" s="14" t="s">
        <v>83</v>
      </c>
      <c r="AW269" s="14" t="s">
        <v>33</v>
      </c>
      <c r="AX269" s="14" t="s">
        <v>80</v>
      </c>
      <c r="AY269" s="246" t="s">
        <v>132</v>
      </c>
    </row>
    <row r="270" s="2" customFormat="1" ht="16.5" customHeight="1">
      <c r="A270" s="41"/>
      <c r="B270" s="42"/>
      <c r="C270" s="273" t="s">
        <v>659</v>
      </c>
      <c r="D270" s="273" t="s">
        <v>547</v>
      </c>
      <c r="E270" s="274" t="s">
        <v>1173</v>
      </c>
      <c r="F270" s="275" t="s">
        <v>1174</v>
      </c>
      <c r="G270" s="276" t="s">
        <v>200</v>
      </c>
      <c r="H270" s="277">
        <v>19</v>
      </c>
      <c r="I270" s="278"/>
      <c r="J270" s="279">
        <f>ROUND(I270*H270,2)</f>
        <v>0</v>
      </c>
      <c r="K270" s="275" t="s">
        <v>138</v>
      </c>
      <c r="L270" s="280"/>
      <c r="M270" s="281" t="s">
        <v>19</v>
      </c>
      <c r="N270" s="282" t="s">
        <v>43</v>
      </c>
      <c r="O270" s="87"/>
      <c r="P270" s="216">
        <f>O270*H270</f>
        <v>0</v>
      </c>
      <c r="Q270" s="216">
        <v>0.042999999999999997</v>
      </c>
      <c r="R270" s="216">
        <f>Q270*H270</f>
        <v>0.81699999999999995</v>
      </c>
      <c r="S270" s="216">
        <v>0</v>
      </c>
      <c r="T270" s="217">
        <f>S270*H270</f>
        <v>0</v>
      </c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R270" s="218" t="s">
        <v>197</v>
      </c>
      <c r="AT270" s="218" t="s">
        <v>547</v>
      </c>
      <c r="AU270" s="218" t="s">
        <v>83</v>
      </c>
      <c r="AY270" s="20" t="s">
        <v>132</v>
      </c>
      <c r="BE270" s="219">
        <f>IF(N270="základní",J270,0)</f>
        <v>0</v>
      </c>
      <c r="BF270" s="219">
        <f>IF(N270="snížená",J270,0)</f>
        <v>0</v>
      </c>
      <c r="BG270" s="219">
        <f>IF(N270="zákl. přenesená",J270,0)</f>
        <v>0</v>
      </c>
      <c r="BH270" s="219">
        <f>IF(N270="sníž. přenesená",J270,0)</f>
        <v>0</v>
      </c>
      <c r="BI270" s="219">
        <f>IF(N270="nulová",J270,0)</f>
        <v>0</v>
      </c>
      <c r="BJ270" s="20" t="s">
        <v>80</v>
      </c>
      <c r="BK270" s="219">
        <f>ROUND(I270*H270,2)</f>
        <v>0</v>
      </c>
      <c r="BL270" s="20" t="s">
        <v>139</v>
      </c>
      <c r="BM270" s="218" t="s">
        <v>1175</v>
      </c>
    </row>
    <row r="271" s="2" customFormat="1" ht="16.5" customHeight="1">
      <c r="A271" s="41"/>
      <c r="B271" s="42"/>
      <c r="C271" s="207" t="s">
        <v>664</v>
      </c>
      <c r="D271" s="207" t="s">
        <v>134</v>
      </c>
      <c r="E271" s="208" t="s">
        <v>728</v>
      </c>
      <c r="F271" s="209" t="s">
        <v>729</v>
      </c>
      <c r="G271" s="210" t="s">
        <v>469</v>
      </c>
      <c r="H271" s="211">
        <v>1.1000000000000001</v>
      </c>
      <c r="I271" s="212"/>
      <c r="J271" s="213">
        <f>ROUND(I271*H271,2)</f>
        <v>0</v>
      </c>
      <c r="K271" s="209" t="s">
        <v>138</v>
      </c>
      <c r="L271" s="47"/>
      <c r="M271" s="214" t="s">
        <v>19</v>
      </c>
      <c r="N271" s="215" t="s">
        <v>43</v>
      </c>
      <c r="O271" s="87"/>
      <c r="P271" s="216">
        <f>O271*H271</f>
        <v>0</v>
      </c>
      <c r="Q271" s="216">
        <v>2.2563399999999998</v>
      </c>
      <c r="R271" s="216">
        <f>Q271*H271</f>
        <v>2.4819740000000001</v>
      </c>
      <c r="S271" s="216">
        <v>0</v>
      </c>
      <c r="T271" s="217">
        <f>S271*H271</f>
        <v>0</v>
      </c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R271" s="218" t="s">
        <v>139</v>
      </c>
      <c r="AT271" s="218" t="s">
        <v>134</v>
      </c>
      <c r="AU271" s="218" t="s">
        <v>83</v>
      </c>
      <c r="AY271" s="20" t="s">
        <v>132</v>
      </c>
      <c r="BE271" s="219">
        <f>IF(N271="základní",J271,0)</f>
        <v>0</v>
      </c>
      <c r="BF271" s="219">
        <f>IF(N271="snížená",J271,0)</f>
        <v>0</v>
      </c>
      <c r="BG271" s="219">
        <f>IF(N271="zákl. přenesená",J271,0)</f>
        <v>0</v>
      </c>
      <c r="BH271" s="219">
        <f>IF(N271="sníž. přenesená",J271,0)</f>
        <v>0</v>
      </c>
      <c r="BI271" s="219">
        <f>IF(N271="nulová",J271,0)</f>
        <v>0</v>
      </c>
      <c r="BJ271" s="20" t="s">
        <v>80</v>
      </c>
      <c r="BK271" s="219">
        <f>ROUND(I271*H271,2)</f>
        <v>0</v>
      </c>
      <c r="BL271" s="20" t="s">
        <v>139</v>
      </c>
      <c r="BM271" s="218" t="s">
        <v>868</v>
      </c>
    </row>
    <row r="272" s="2" customFormat="1">
      <c r="A272" s="41"/>
      <c r="B272" s="42"/>
      <c r="C272" s="43"/>
      <c r="D272" s="220" t="s">
        <v>141</v>
      </c>
      <c r="E272" s="43"/>
      <c r="F272" s="221" t="s">
        <v>731</v>
      </c>
      <c r="G272" s="43"/>
      <c r="H272" s="43"/>
      <c r="I272" s="222"/>
      <c r="J272" s="43"/>
      <c r="K272" s="43"/>
      <c r="L272" s="47"/>
      <c r="M272" s="223"/>
      <c r="N272" s="224"/>
      <c r="O272" s="87"/>
      <c r="P272" s="87"/>
      <c r="Q272" s="87"/>
      <c r="R272" s="87"/>
      <c r="S272" s="87"/>
      <c r="T272" s="88"/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T272" s="20" t="s">
        <v>141</v>
      </c>
      <c r="AU272" s="20" t="s">
        <v>83</v>
      </c>
    </row>
    <row r="273" s="13" customFormat="1">
      <c r="A273" s="13"/>
      <c r="B273" s="225"/>
      <c r="C273" s="226"/>
      <c r="D273" s="227" t="s">
        <v>143</v>
      </c>
      <c r="E273" s="228" t="s">
        <v>19</v>
      </c>
      <c r="F273" s="229" t="s">
        <v>1177</v>
      </c>
      <c r="G273" s="226"/>
      <c r="H273" s="228" t="s">
        <v>19</v>
      </c>
      <c r="I273" s="230"/>
      <c r="J273" s="226"/>
      <c r="K273" s="226"/>
      <c r="L273" s="231"/>
      <c r="M273" s="232"/>
      <c r="N273" s="233"/>
      <c r="O273" s="233"/>
      <c r="P273" s="233"/>
      <c r="Q273" s="233"/>
      <c r="R273" s="233"/>
      <c r="S273" s="233"/>
      <c r="T273" s="234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5" t="s">
        <v>143</v>
      </c>
      <c r="AU273" s="235" t="s">
        <v>83</v>
      </c>
      <c r="AV273" s="13" t="s">
        <v>80</v>
      </c>
      <c r="AW273" s="13" t="s">
        <v>33</v>
      </c>
      <c r="AX273" s="13" t="s">
        <v>72</v>
      </c>
      <c r="AY273" s="235" t="s">
        <v>132</v>
      </c>
    </row>
    <row r="274" s="14" customFormat="1">
      <c r="A274" s="14"/>
      <c r="B274" s="236"/>
      <c r="C274" s="237"/>
      <c r="D274" s="227" t="s">
        <v>143</v>
      </c>
      <c r="E274" s="238" t="s">
        <v>19</v>
      </c>
      <c r="F274" s="239" t="s">
        <v>1307</v>
      </c>
      <c r="G274" s="237"/>
      <c r="H274" s="240">
        <v>1.1000000000000001</v>
      </c>
      <c r="I274" s="241"/>
      <c r="J274" s="237"/>
      <c r="K274" s="237"/>
      <c r="L274" s="242"/>
      <c r="M274" s="243"/>
      <c r="N274" s="244"/>
      <c r="O274" s="244"/>
      <c r="P274" s="244"/>
      <c r="Q274" s="244"/>
      <c r="R274" s="244"/>
      <c r="S274" s="244"/>
      <c r="T274" s="245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6" t="s">
        <v>143</v>
      </c>
      <c r="AU274" s="246" t="s">
        <v>83</v>
      </c>
      <c r="AV274" s="14" t="s">
        <v>83</v>
      </c>
      <c r="AW274" s="14" t="s">
        <v>33</v>
      </c>
      <c r="AX274" s="14" t="s">
        <v>80</v>
      </c>
      <c r="AY274" s="246" t="s">
        <v>132</v>
      </c>
    </row>
    <row r="275" s="2" customFormat="1" ht="24.15" customHeight="1">
      <c r="A275" s="41"/>
      <c r="B275" s="42"/>
      <c r="C275" s="207" t="s">
        <v>668</v>
      </c>
      <c r="D275" s="207" t="s">
        <v>134</v>
      </c>
      <c r="E275" s="208" t="s">
        <v>1182</v>
      </c>
      <c r="F275" s="209" t="s">
        <v>1183</v>
      </c>
      <c r="G275" s="210" t="s">
        <v>200</v>
      </c>
      <c r="H275" s="211">
        <v>5</v>
      </c>
      <c r="I275" s="212"/>
      <c r="J275" s="213">
        <f>ROUND(I275*H275,2)</f>
        <v>0</v>
      </c>
      <c r="K275" s="209" t="s">
        <v>138</v>
      </c>
      <c r="L275" s="47"/>
      <c r="M275" s="214" t="s">
        <v>19</v>
      </c>
      <c r="N275" s="215" t="s">
        <v>43</v>
      </c>
      <c r="O275" s="87"/>
      <c r="P275" s="216">
        <f>O275*H275</f>
        <v>0</v>
      </c>
      <c r="Q275" s="216">
        <v>0</v>
      </c>
      <c r="R275" s="216">
        <f>Q275*H275</f>
        <v>0</v>
      </c>
      <c r="S275" s="216">
        <v>0</v>
      </c>
      <c r="T275" s="217">
        <f>S275*H275</f>
        <v>0</v>
      </c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R275" s="218" t="s">
        <v>139</v>
      </c>
      <c r="AT275" s="218" t="s">
        <v>134</v>
      </c>
      <c r="AU275" s="218" t="s">
        <v>83</v>
      </c>
      <c r="AY275" s="20" t="s">
        <v>132</v>
      </c>
      <c r="BE275" s="219">
        <f>IF(N275="základní",J275,0)</f>
        <v>0</v>
      </c>
      <c r="BF275" s="219">
        <f>IF(N275="snížená",J275,0)</f>
        <v>0</v>
      </c>
      <c r="BG275" s="219">
        <f>IF(N275="zákl. přenesená",J275,0)</f>
        <v>0</v>
      </c>
      <c r="BH275" s="219">
        <f>IF(N275="sníž. přenesená",J275,0)</f>
        <v>0</v>
      </c>
      <c r="BI275" s="219">
        <f>IF(N275="nulová",J275,0)</f>
        <v>0</v>
      </c>
      <c r="BJ275" s="20" t="s">
        <v>80</v>
      </c>
      <c r="BK275" s="219">
        <f>ROUND(I275*H275,2)</f>
        <v>0</v>
      </c>
      <c r="BL275" s="20" t="s">
        <v>139</v>
      </c>
      <c r="BM275" s="218" t="s">
        <v>1184</v>
      </c>
    </row>
    <row r="276" s="2" customFormat="1">
      <c r="A276" s="41"/>
      <c r="B276" s="42"/>
      <c r="C276" s="43"/>
      <c r="D276" s="220" t="s">
        <v>141</v>
      </c>
      <c r="E276" s="43"/>
      <c r="F276" s="221" t="s">
        <v>1185</v>
      </c>
      <c r="G276" s="43"/>
      <c r="H276" s="43"/>
      <c r="I276" s="222"/>
      <c r="J276" s="43"/>
      <c r="K276" s="43"/>
      <c r="L276" s="47"/>
      <c r="M276" s="223"/>
      <c r="N276" s="224"/>
      <c r="O276" s="87"/>
      <c r="P276" s="87"/>
      <c r="Q276" s="87"/>
      <c r="R276" s="87"/>
      <c r="S276" s="87"/>
      <c r="T276" s="88"/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T276" s="20" t="s">
        <v>141</v>
      </c>
      <c r="AU276" s="20" t="s">
        <v>83</v>
      </c>
    </row>
    <row r="277" s="14" customFormat="1">
      <c r="A277" s="14"/>
      <c r="B277" s="236"/>
      <c r="C277" s="237"/>
      <c r="D277" s="227" t="s">
        <v>143</v>
      </c>
      <c r="E277" s="238" t="s">
        <v>19</v>
      </c>
      <c r="F277" s="239" t="s">
        <v>1308</v>
      </c>
      <c r="G277" s="237"/>
      <c r="H277" s="240">
        <v>5</v>
      </c>
      <c r="I277" s="241"/>
      <c r="J277" s="237"/>
      <c r="K277" s="237"/>
      <c r="L277" s="242"/>
      <c r="M277" s="243"/>
      <c r="N277" s="244"/>
      <c r="O277" s="244"/>
      <c r="P277" s="244"/>
      <c r="Q277" s="244"/>
      <c r="R277" s="244"/>
      <c r="S277" s="244"/>
      <c r="T277" s="245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6" t="s">
        <v>143</v>
      </c>
      <c r="AU277" s="246" t="s">
        <v>83</v>
      </c>
      <c r="AV277" s="14" t="s">
        <v>83</v>
      </c>
      <c r="AW277" s="14" t="s">
        <v>33</v>
      </c>
      <c r="AX277" s="14" t="s">
        <v>80</v>
      </c>
      <c r="AY277" s="246" t="s">
        <v>132</v>
      </c>
    </row>
    <row r="278" s="2" customFormat="1" ht="33" customHeight="1">
      <c r="A278" s="41"/>
      <c r="B278" s="42"/>
      <c r="C278" s="207" t="s">
        <v>674</v>
      </c>
      <c r="D278" s="207" t="s">
        <v>134</v>
      </c>
      <c r="E278" s="208" t="s">
        <v>340</v>
      </c>
      <c r="F278" s="209" t="s">
        <v>341</v>
      </c>
      <c r="G278" s="210" t="s">
        <v>200</v>
      </c>
      <c r="H278" s="211">
        <v>5</v>
      </c>
      <c r="I278" s="212"/>
      <c r="J278" s="213">
        <f>ROUND(I278*H278,2)</f>
        <v>0</v>
      </c>
      <c r="K278" s="209" t="s">
        <v>138</v>
      </c>
      <c r="L278" s="47"/>
      <c r="M278" s="214" t="s">
        <v>19</v>
      </c>
      <c r="N278" s="215" t="s">
        <v>43</v>
      </c>
      <c r="O278" s="87"/>
      <c r="P278" s="216">
        <f>O278*H278</f>
        <v>0</v>
      </c>
      <c r="Q278" s="216">
        <v>0.00060999999999999997</v>
      </c>
      <c r="R278" s="216">
        <f>Q278*H278</f>
        <v>0.0030499999999999998</v>
      </c>
      <c r="S278" s="216">
        <v>0</v>
      </c>
      <c r="T278" s="217">
        <f>S278*H278</f>
        <v>0</v>
      </c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R278" s="218" t="s">
        <v>139</v>
      </c>
      <c r="AT278" s="218" t="s">
        <v>134</v>
      </c>
      <c r="AU278" s="218" t="s">
        <v>83</v>
      </c>
      <c r="AY278" s="20" t="s">
        <v>132</v>
      </c>
      <c r="BE278" s="219">
        <f>IF(N278="základní",J278,0)</f>
        <v>0</v>
      </c>
      <c r="BF278" s="219">
        <f>IF(N278="snížená",J278,0)</f>
        <v>0</v>
      </c>
      <c r="BG278" s="219">
        <f>IF(N278="zákl. přenesená",J278,0)</f>
        <v>0</v>
      </c>
      <c r="BH278" s="219">
        <f>IF(N278="sníž. přenesená",J278,0)</f>
        <v>0</v>
      </c>
      <c r="BI278" s="219">
        <f>IF(N278="nulová",J278,0)</f>
        <v>0</v>
      </c>
      <c r="BJ278" s="20" t="s">
        <v>80</v>
      </c>
      <c r="BK278" s="219">
        <f>ROUND(I278*H278,2)</f>
        <v>0</v>
      </c>
      <c r="BL278" s="20" t="s">
        <v>139</v>
      </c>
      <c r="BM278" s="218" t="s">
        <v>342</v>
      </c>
    </row>
    <row r="279" s="2" customFormat="1">
      <c r="A279" s="41"/>
      <c r="B279" s="42"/>
      <c r="C279" s="43"/>
      <c r="D279" s="220" t="s">
        <v>141</v>
      </c>
      <c r="E279" s="43"/>
      <c r="F279" s="221" t="s">
        <v>343</v>
      </c>
      <c r="G279" s="43"/>
      <c r="H279" s="43"/>
      <c r="I279" s="222"/>
      <c r="J279" s="43"/>
      <c r="K279" s="43"/>
      <c r="L279" s="47"/>
      <c r="M279" s="223"/>
      <c r="N279" s="224"/>
      <c r="O279" s="87"/>
      <c r="P279" s="87"/>
      <c r="Q279" s="87"/>
      <c r="R279" s="87"/>
      <c r="S279" s="87"/>
      <c r="T279" s="88"/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T279" s="20" t="s">
        <v>141</v>
      </c>
      <c r="AU279" s="20" t="s">
        <v>83</v>
      </c>
    </row>
    <row r="280" s="14" customFormat="1">
      <c r="A280" s="14"/>
      <c r="B280" s="236"/>
      <c r="C280" s="237"/>
      <c r="D280" s="227" t="s">
        <v>143</v>
      </c>
      <c r="E280" s="238" t="s">
        <v>19</v>
      </c>
      <c r="F280" s="239" t="s">
        <v>1308</v>
      </c>
      <c r="G280" s="237"/>
      <c r="H280" s="240">
        <v>5</v>
      </c>
      <c r="I280" s="241"/>
      <c r="J280" s="237"/>
      <c r="K280" s="237"/>
      <c r="L280" s="242"/>
      <c r="M280" s="243"/>
      <c r="N280" s="244"/>
      <c r="O280" s="244"/>
      <c r="P280" s="244"/>
      <c r="Q280" s="244"/>
      <c r="R280" s="244"/>
      <c r="S280" s="244"/>
      <c r="T280" s="245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46" t="s">
        <v>143</v>
      </c>
      <c r="AU280" s="246" t="s">
        <v>83</v>
      </c>
      <c r="AV280" s="14" t="s">
        <v>83</v>
      </c>
      <c r="AW280" s="14" t="s">
        <v>33</v>
      </c>
      <c r="AX280" s="14" t="s">
        <v>80</v>
      </c>
      <c r="AY280" s="246" t="s">
        <v>132</v>
      </c>
    </row>
    <row r="281" s="2" customFormat="1" ht="16.5" customHeight="1">
      <c r="A281" s="41"/>
      <c r="B281" s="42"/>
      <c r="C281" s="207" t="s">
        <v>678</v>
      </c>
      <c r="D281" s="207" t="s">
        <v>134</v>
      </c>
      <c r="E281" s="208" t="s">
        <v>345</v>
      </c>
      <c r="F281" s="209" t="s">
        <v>346</v>
      </c>
      <c r="G281" s="210" t="s">
        <v>200</v>
      </c>
      <c r="H281" s="211">
        <v>5</v>
      </c>
      <c r="I281" s="212"/>
      <c r="J281" s="213">
        <f>ROUND(I281*H281,2)</f>
        <v>0</v>
      </c>
      <c r="K281" s="209" t="s">
        <v>138</v>
      </c>
      <c r="L281" s="47"/>
      <c r="M281" s="214" t="s">
        <v>19</v>
      </c>
      <c r="N281" s="215" t="s">
        <v>43</v>
      </c>
      <c r="O281" s="87"/>
      <c r="P281" s="216">
        <f>O281*H281</f>
        <v>0</v>
      </c>
      <c r="Q281" s="216">
        <v>0</v>
      </c>
      <c r="R281" s="216">
        <f>Q281*H281</f>
        <v>0</v>
      </c>
      <c r="S281" s="216">
        <v>0</v>
      </c>
      <c r="T281" s="217">
        <f>S281*H281</f>
        <v>0</v>
      </c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R281" s="218" t="s">
        <v>139</v>
      </c>
      <c r="AT281" s="218" t="s">
        <v>134</v>
      </c>
      <c r="AU281" s="218" t="s">
        <v>83</v>
      </c>
      <c r="AY281" s="20" t="s">
        <v>132</v>
      </c>
      <c r="BE281" s="219">
        <f>IF(N281="základní",J281,0)</f>
        <v>0</v>
      </c>
      <c r="BF281" s="219">
        <f>IF(N281="snížená",J281,0)</f>
        <v>0</v>
      </c>
      <c r="BG281" s="219">
        <f>IF(N281="zákl. přenesená",J281,0)</f>
        <v>0</v>
      </c>
      <c r="BH281" s="219">
        <f>IF(N281="sníž. přenesená",J281,0)</f>
        <v>0</v>
      </c>
      <c r="BI281" s="219">
        <f>IF(N281="nulová",J281,0)</f>
        <v>0</v>
      </c>
      <c r="BJ281" s="20" t="s">
        <v>80</v>
      </c>
      <c r="BK281" s="219">
        <f>ROUND(I281*H281,2)</f>
        <v>0</v>
      </c>
      <c r="BL281" s="20" t="s">
        <v>139</v>
      </c>
      <c r="BM281" s="218" t="s">
        <v>1190</v>
      </c>
    </row>
    <row r="282" s="2" customFormat="1">
      <c r="A282" s="41"/>
      <c r="B282" s="42"/>
      <c r="C282" s="43"/>
      <c r="D282" s="220" t="s">
        <v>141</v>
      </c>
      <c r="E282" s="43"/>
      <c r="F282" s="221" t="s">
        <v>348</v>
      </c>
      <c r="G282" s="43"/>
      <c r="H282" s="43"/>
      <c r="I282" s="222"/>
      <c r="J282" s="43"/>
      <c r="K282" s="43"/>
      <c r="L282" s="47"/>
      <c r="M282" s="223"/>
      <c r="N282" s="224"/>
      <c r="O282" s="87"/>
      <c r="P282" s="87"/>
      <c r="Q282" s="87"/>
      <c r="R282" s="87"/>
      <c r="S282" s="87"/>
      <c r="T282" s="88"/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T282" s="20" t="s">
        <v>141</v>
      </c>
      <c r="AU282" s="20" t="s">
        <v>83</v>
      </c>
    </row>
    <row r="283" s="14" customFormat="1">
      <c r="A283" s="14"/>
      <c r="B283" s="236"/>
      <c r="C283" s="237"/>
      <c r="D283" s="227" t="s">
        <v>143</v>
      </c>
      <c r="E283" s="238" t="s">
        <v>19</v>
      </c>
      <c r="F283" s="239" t="s">
        <v>1308</v>
      </c>
      <c r="G283" s="237"/>
      <c r="H283" s="240">
        <v>5</v>
      </c>
      <c r="I283" s="241"/>
      <c r="J283" s="237"/>
      <c r="K283" s="237"/>
      <c r="L283" s="242"/>
      <c r="M283" s="243"/>
      <c r="N283" s="244"/>
      <c r="O283" s="244"/>
      <c r="P283" s="244"/>
      <c r="Q283" s="244"/>
      <c r="R283" s="244"/>
      <c r="S283" s="244"/>
      <c r="T283" s="245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6" t="s">
        <v>143</v>
      </c>
      <c r="AU283" s="246" t="s">
        <v>83</v>
      </c>
      <c r="AV283" s="14" t="s">
        <v>83</v>
      </c>
      <c r="AW283" s="14" t="s">
        <v>33</v>
      </c>
      <c r="AX283" s="14" t="s">
        <v>80</v>
      </c>
      <c r="AY283" s="246" t="s">
        <v>132</v>
      </c>
    </row>
    <row r="284" s="2" customFormat="1" ht="21.75" customHeight="1">
      <c r="A284" s="41"/>
      <c r="B284" s="42"/>
      <c r="C284" s="207" t="s">
        <v>684</v>
      </c>
      <c r="D284" s="207" t="s">
        <v>134</v>
      </c>
      <c r="E284" s="208" t="s">
        <v>355</v>
      </c>
      <c r="F284" s="209" t="s">
        <v>356</v>
      </c>
      <c r="G284" s="210" t="s">
        <v>137</v>
      </c>
      <c r="H284" s="211">
        <v>80</v>
      </c>
      <c r="I284" s="212"/>
      <c r="J284" s="213">
        <f>ROUND(I284*H284,2)</f>
        <v>0</v>
      </c>
      <c r="K284" s="209" t="s">
        <v>138</v>
      </c>
      <c r="L284" s="47"/>
      <c r="M284" s="214" t="s">
        <v>19</v>
      </c>
      <c r="N284" s="215" t="s">
        <v>43</v>
      </c>
      <c r="O284" s="87"/>
      <c r="P284" s="216">
        <f>O284*H284</f>
        <v>0</v>
      </c>
      <c r="Q284" s="216">
        <v>0</v>
      </c>
      <c r="R284" s="216">
        <f>Q284*H284</f>
        <v>0</v>
      </c>
      <c r="S284" s="216">
        <v>0.01</v>
      </c>
      <c r="T284" s="217">
        <f>S284*H284</f>
        <v>0.80000000000000004</v>
      </c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R284" s="218" t="s">
        <v>139</v>
      </c>
      <c r="AT284" s="218" t="s">
        <v>134</v>
      </c>
      <c r="AU284" s="218" t="s">
        <v>83</v>
      </c>
      <c r="AY284" s="20" t="s">
        <v>132</v>
      </c>
      <c r="BE284" s="219">
        <f>IF(N284="základní",J284,0)</f>
        <v>0</v>
      </c>
      <c r="BF284" s="219">
        <f>IF(N284="snížená",J284,0)</f>
        <v>0</v>
      </c>
      <c r="BG284" s="219">
        <f>IF(N284="zákl. přenesená",J284,0)</f>
        <v>0</v>
      </c>
      <c r="BH284" s="219">
        <f>IF(N284="sníž. přenesená",J284,0)</f>
        <v>0</v>
      </c>
      <c r="BI284" s="219">
        <f>IF(N284="nulová",J284,0)</f>
        <v>0</v>
      </c>
      <c r="BJ284" s="20" t="s">
        <v>80</v>
      </c>
      <c r="BK284" s="219">
        <f>ROUND(I284*H284,2)</f>
        <v>0</v>
      </c>
      <c r="BL284" s="20" t="s">
        <v>139</v>
      </c>
      <c r="BM284" s="218" t="s">
        <v>357</v>
      </c>
    </row>
    <row r="285" s="2" customFormat="1">
      <c r="A285" s="41"/>
      <c r="B285" s="42"/>
      <c r="C285" s="43"/>
      <c r="D285" s="220" t="s">
        <v>141</v>
      </c>
      <c r="E285" s="43"/>
      <c r="F285" s="221" t="s">
        <v>358</v>
      </c>
      <c r="G285" s="43"/>
      <c r="H285" s="43"/>
      <c r="I285" s="222"/>
      <c r="J285" s="43"/>
      <c r="K285" s="43"/>
      <c r="L285" s="47"/>
      <c r="M285" s="223"/>
      <c r="N285" s="224"/>
      <c r="O285" s="87"/>
      <c r="P285" s="87"/>
      <c r="Q285" s="87"/>
      <c r="R285" s="87"/>
      <c r="S285" s="87"/>
      <c r="T285" s="88"/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T285" s="20" t="s">
        <v>141</v>
      </c>
      <c r="AU285" s="20" t="s">
        <v>83</v>
      </c>
    </row>
    <row r="286" s="13" customFormat="1">
      <c r="A286" s="13"/>
      <c r="B286" s="225"/>
      <c r="C286" s="226"/>
      <c r="D286" s="227" t="s">
        <v>143</v>
      </c>
      <c r="E286" s="228" t="s">
        <v>19</v>
      </c>
      <c r="F286" s="229" t="s">
        <v>155</v>
      </c>
      <c r="G286" s="226"/>
      <c r="H286" s="228" t="s">
        <v>19</v>
      </c>
      <c r="I286" s="230"/>
      <c r="J286" s="226"/>
      <c r="K286" s="226"/>
      <c r="L286" s="231"/>
      <c r="M286" s="232"/>
      <c r="N286" s="233"/>
      <c r="O286" s="233"/>
      <c r="P286" s="233"/>
      <c r="Q286" s="233"/>
      <c r="R286" s="233"/>
      <c r="S286" s="233"/>
      <c r="T286" s="234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5" t="s">
        <v>143</v>
      </c>
      <c r="AU286" s="235" t="s">
        <v>83</v>
      </c>
      <c r="AV286" s="13" t="s">
        <v>80</v>
      </c>
      <c r="AW286" s="13" t="s">
        <v>33</v>
      </c>
      <c r="AX286" s="13" t="s">
        <v>72</v>
      </c>
      <c r="AY286" s="235" t="s">
        <v>132</v>
      </c>
    </row>
    <row r="287" s="14" customFormat="1">
      <c r="A287" s="14"/>
      <c r="B287" s="236"/>
      <c r="C287" s="237"/>
      <c r="D287" s="227" t="s">
        <v>143</v>
      </c>
      <c r="E287" s="238" t="s">
        <v>19</v>
      </c>
      <c r="F287" s="239" t="s">
        <v>1291</v>
      </c>
      <c r="G287" s="237"/>
      <c r="H287" s="240">
        <v>80</v>
      </c>
      <c r="I287" s="241"/>
      <c r="J287" s="237"/>
      <c r="K287" s="237"/>
      <c r="L287" s="242"/>
      <c r="M287" s="243"/>
      <c r="N287" s="244"/>
      <c r="O287" s="244"/>
      <c r="P287" s="244"/>
      <c r="Q287" s="244"/>
      <c r="R287" s="244"/>
      <c r="S287" s="244"/>
      <c r="T287" s="245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6" t="s">
        <v>143</v>
      </c>
      <c r="AU287" s="246" t="s">
        <v>83</v>
      </c>
      <c r="AV287" s="14" t="s">
        <v>83</v>
      </c>
      <c r="AW287" s="14" t="s">
        <v>33</v>
      </c>
      <c r="AX287" s="14" t="s">
        <v>80</v>
      </c>
      <c r="AY287" s="246" t="s">
        <v>132</v>
      </c>
    </row>
    <row r="288" s="2" customFormat="1" ht="33" customHeight="1">
      <c r="A288" s="41"/>
      <c r="B288" s="42"/>
      <c r="C288" s="207" t="s">
        <v>688</v>
      </c>
      <c r="D288" s="207" t="s">
        <v>134</v>
      </c>
      <c r="E288" s="208" t="s">
        <v>360</v>
      </c>
      <c r="F288" s="209" t="s">
        <v>361</v>
      </c>
      <c r="G288" s="210" t="s">
        <v>137</v>
      </c>
      <c r="H288" s="211">
        <v>80</v>
      </c>
      <c r="I288" s="212"/>
      <c r="J288" s="213">
        <f>ROUND(I288*H288,2)</f>
        <v>0</v>
      </c>
      <c r="K288" s="209" t="s">
        <v>138</v>
      </c>
      <c r="L288" s="47"/>
      <c r="M288" s="214" t="s">
        <v>19</v>
      </c>
      <c r="N288" s="215" t="s">
        <v>43</v>
      </c>
      <c r="O288" s="87"/>
      <c r="P288" s="216">
        <f>O288*H288</f>
        <v>0</v>
      </c>
      <c r="Q288" s="216">
        <v>0</v>
      </c>
      <c r="R288" s="216">
        <f>Q288*H288</f>
        <v>0</v>
      </c>
      <c r="S288" s="216">
        <v>0.02</v>
      </c>
      <c r="T288" s="217">
        <f>S288*H288</f>
        <v>1.6000000000000001</v>
      </c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R288" s="218" t="s">
        <v>139</v>
      </c>
      <c r="AT288" s="218" t="s">
        <v>134</v>
      </c>
      <c r="AU288" s="218" t="s">
        <v>83</v>
      </c>
      <c r="AY288" s="20" t="s">
        <v>132</v>
      </c>
      <c r="BE288" s="219">
        <f>IF(N288="základní",J288,0)</f>
        <v>0</v>
      </c>
      <c r="BF288" s="219">
        <f>IF(N288="snížená",J288,0)</f>
        <v>0</v>
      </c>
      <c r="BG288" s="219">
        <f>IF(N288="zákl. přenesená",J288,0)</f>
        <v>0</v>
      </c>
      <c r="BH288" s="219">
        <f>IF(N288="sníž. přenesená",J288,0)</f>
        <v>0</v>
      </c>
      <c r="BI288" s="219">
        <f>IF(N288="nulová",J288,0)</f>
        <v>0</v>
      </c>
      <c r="BJ288" s="20" t="s">
        <v>80</v>
      </c>
      <c r="BK288" s="219">
        <f>ROUND(I288*H288,2)</f>
        <v>0</v>
      </c>
      <c r="BL288" s="20" t="s">
        <v>139</v>
      </c>
      <c r="BM288" s="218" t="s">
        <v>362</v>
      </c>
    </row>
    <row r="289" s="2" customFormat="1">
      <c r="A289" s="41"/>
      <c r="B289" s="42"/>
      <c r="C289" s="43"/>
      <c r="D289" s="220" t="s">
        <v>141</v>
      </c>
      <c r="E289" s="43"/>
      <c r="F289" s="221" t="s">
        <v>363</v>
      </c>
      <c r="G289" s="43"/>
      <c r="H289" s="43"/>
      <c r="I289" s="222"/>
      <c r="J289" s="43"/>
      <c r="K289" s="43"/>
      <c r="L289" s="47"/>
      <c r="M289" s="223"/>
      <c r="N289" s="224"/>
      <c r="O289" s="87"/>
      <c r="P289" s="87"/>
      <c r="Q289" s="87"/>
      <c r="R289" s="87"/>
      <c r="S289" s="87"/>
      <c r="T289" s="88"/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T289" s="20" t="s">
        <v>141</v>
      </c>
      <c r="AU289" s="20" t="s">
        <v>83</v>
      </c>
    </row>
    <row r="290" s="13" customFormat="1">
      <c r="A290" s="13"/>
      <c r="B290" s="225"/>
      <c r="C290" s="226"/>
      <c r="D290" s="227" t="s">
        <v>143</v>
      </c>
      <c r="E290" s="228" t="s">
        <v>19</v>
      </c>
      <c r="F290" s="229" t="s">
        <v>155</v>
      </c>
      <c r="G290" s="226"/>
      <c r="H290" s="228" t="s">
        <v>19</v>
      </c>
      <c r="I290" s="230"/>
      <c r="J290" s="226"/>
      <c r="K290" s="226"/>
      <c r="L290" s="231"/>
      <c r="M290" s="232"/>
      <c r="N290" s="233"/>
      <c r="O290" s="233"/>
      <c r="P290" s="233"/>
      <c r="Q290" s="233"/>
      <c r="R290" s="233"/>
      <c r="S290" s="233"/>
      <c r="T290" s="234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5" t="s">
        <v>143</v>
      </c>
      <c r="AU290" s="235" t="s">
        <v>83</v>
      </c>
      <c r="AV290" s="13" t="s">
        <v>80</v>
      </c>
      <c r="AW290" s="13" t="s">
        <v>33</v>
      </c>
      <c r="AX290" s="13" t="s">
        <v>72</v>
      </c>
      <c r="AY290" s="235" t="s">
        <v>132</v>
      </c>
    </row>
    <row r="291" s="14" customFormat="1">
      <c r="A291" s="14"/>
      <c r="B291" s="236"/>
      <c r="C291" s="237"/>
      <c r="D291" s="227" t="s">
        <v>143</v>
      </c>
      <c r="E291" s="238" t="s">
        <v>19</v>
      </c>
      <c r="F291" s="239" t="s">
        <v>1291</v>
      </c>
      <c r="G291" s="237"/>
      <c r="H291" s="240">
        <v>80</v>
      </c>
      <c r="I291" s="241"/>
      <c r="J291" s="237"/>
      <c r="K291" s="237"/>
      <c r="L291" s="242"/>
      <c r="M291" s="243"/>
      <c r="N291" s="244"/>
      <c r="O291" s="244"/>
      <c r="P291" s="244"/>
      <c r="Q291" s="244"/>
      <c r="R291" s="244"/>
      <c r="S291" s="244"/>
      <c r="T291" s="245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46" t="s">
        <v>143</v>
      </c>
      <c r="AU291" s="246" t="s">
        <v>83</v>
      </c>
      <c r="AV291" s="14" t="s">
        <v>83</v>
      </c>
      <c r="AW291" s="14" t="s">
        <v>33</v>
      </c>
      <c r="AX291" s="14" t="s">
        <v>80</v>
      </c>
      <c r="AY291" s="246" t="s">
        <v>132</v>
      </c>
    </row>
    <row r="292" s="2" customFormat="1" ht="33" customHeight="1">
      <c r="A292" s="41"/>
      <c r="B292" s="42"/>
      <c r="C292" s="207" t="s">
        <v>692</v>
      </c>
      <c r="D292" s="207" t="s">
        <v>134</v>
      </c>
      <c r="E292" s="208" t="s">
        <v>744</v>
      </c>
      <c r="F292" s="209" t="s">
        <v>745</v>
      </c>
      <c r="G292" s="210" t="s">
        <v>243</v>
      </c>
      <c r="H292" s="211">
        <v>5</v>
      </c>
      <c r="I292" s="212"/>
      <c r="J292" s="213">
        <f>ROUND(I292*H292,2)</f>
        <v>0</v>
      </c>
      <c r="K292" s="209" t="s">
        <v>138</v>
      </c>
      <c r="L292" s="47"/>
      <c r="M292" s="214" t="s">
        <v>19</v>
      </c>
      <c r="N292" s="215" t="s">
        <v>43</v>
      </c>
      <c r="O292" s="87"/>
      <c r="P292" s="216">
        <f>O292*H292</f>
        <v>0</v>
      </c>
      <c r="Q292" s="216">
        <v>0</v>
      </c>
      <c r="R292" s="216">
        <f>Q292*H292</f>
        <v>0</v>
      </c>
      <c r="S292" s="216">
        <v>0.082000000000000003</v>
      </c>
      <c r="T292" s="217">
        <f>S292*H292</f>
        <v>0.41000000000000003</v>
      </c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R292" s="218" t="s">
        <v>139</v>
      </c>
      <c r="AT292" s="218" t="s">
        <v>134</v>
      </c>
      <c r="AU292" s="218" t="s">
        <v>83</v>
      </c>
      <c r="AY292" s="20" t="s">
        <v>132</v>
      </c>
      <c r="BE292" s="219">
        <f>IF(N292="základní",J292,0)</f>
        <v>0</v>
      </c>
      <c r="BF292" s="219">
        <f>IF(N292="snížená",J292,0)</f>
        <v>0</v>
      </c>
      <c r="BG292" s="219">
        <f>IF(N292="zákl. přenesená",J292,0)</f>
        <v>0</v>
      </c>
      <c r="BH292" s="219">
        <f>IF(N292="sníž. přenesená",J292,0)</f>
        <v>0</v>
      </c>
      <c r="BI292" s="219">
        <f>IF(N292="nulová",J292,0)</f>
        <v>0</v>
      </c>
      <c r="BJ292" s="20" t="s">
        <v>80</v>
      </c>
      <c r="BK292" s="219">
        <f>ROUND(I292*H292,2)</f>
        <v>0</v>
      </c>
      <c r="BL292" s="20" t="s">
        <v>139</v>
      </c>
      <c r="BM292" s="218" t="s">
        <v>1195</v>
      </c>
    </row>
    <row r="293" s="2" customFormat="1">
      <c r="A293" s="41"/>
      <c r="B293" s="42"/>
      <c r="C293" s="43"/>
      <c r="D293" s="220" t="s">
        <v>141</v>
      </c>
      <c r="E293" s="43"/>
      <c r="F293" s="221" t="s">
        <v>747</v>
      </c>
      <c r="G293" s="43"/>
      <c r="H293" s="43"/>
      <c r="I293" s="222"/>
      <c r="J293" s="43"/>
      <c r="K293" s="43"/>
      <c r="L293" s="47"/>
      <c r="M293" s="223"/>
      <c r="N293" s="224"/>
      <c r="O293" s="87"/>
      <c r="P293" s="87"/>
      <c r="Q293" s="87"/>
      <c r="R293" s="87"/>
      <c r="S293" s="87"/>
      <c r="T293" s="88"/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T293" s="20" t="s">
        <v>141</v>
      </c>
      <c r="AU293" s="20" t="s">
        <v>83</v>
      </c>
    </row>
    <row r="294" s="13" customFormat="1">
      <c r="A294" s="13"/>
      <c r="B294" s="225"/>
      <c r="C294" s="226"/>
      <c r="D294" s="227" t="s">
        <v>143</v>
      </c>
      <c r="E294" s="228" t="s">
        <v>19</v>
      </c>
      <c r="F294" s="229" t="s">
        <v>649</v>
      </c>
      <c r="G294" s="226"/>
      <c r="H294" s="228" t="s">
        <v>19</v>
      </c>
      <c r="I294" s="230"/>
      <c r="J294" s="226"/>
      <c r="K294" s="226"/>
      <c r="L294" s="231"/>
      <c r="M294" s="232"/>
      <c r="N294" s="233"/>
      <c r="O294" s="233"/>
      <c r="P294" s="233"/>
      <c r="Q294" s="233"/>
      <c r="R294" s="233"/>
      <c r="S294" s="233"/>
      <c r="T294" s="234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5" t="s">
        <v>143</v>
      </c>
      <c r="AU294" s="235" t="s">
        <v>83</v>
      </c>
      <c r="AV294" s="13" t="s">
        <v>80</v>
      </c>
      <c r="AW294" s="13" t="s">
        <v>33</v>
      </c>
      <c r="AX294" s="13" t="s">
        <v>72</v>
      </c>
      <c r="AY294" s="235" t="s">
        <v>132</v>
      </c>
    </row>
    <row r="295" s="14" customFormat="1">
      <c r="A295" s="14"/>
      <c r="B295" s="236"/>
      <c r="C295" s="237"/>
      <c r="D295" s="227" t="s">
        <v>143</v>
      </c>
      <c r="E295" s="238" t="s">
        <v>19</v>
      </c>
      <c r="F295" s="239" t="s">
        <v>652</v>
      </c>
      <c r="G295" s="237"/>
      <c r="H295" s="240">
        <v>1</v>
      </c>
      <c r="I295" s="241"/>
      <c r="J295" s="237"/>
      <c r="K295" s="237"/>
      <c r="L295" s="242"/>
      <c r="M295" s="243"/>
      <c r="N295" s="244"/>
      <c r="O295" s="244"/>
      <c r="P295" s="244"/>
      <c r="Q295" s="244"/>
      <c r="R295" s="244"/>
      <c r="S295" s="244"/>
      <c r="T295" s="245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46" t="s">
        <v>143</v>
      </c>
      <c r="AU295" s="246" t="s">
        <v>83</v>
      </c>
      <c r="AV295" s="14" t="s">
        <v>83</v>
      </c>
      <c r="AW295" s="14" t="s">
        <v>33</v>
      </c>
      <c r="AX295" s="14" t="s">
        <v>72</v>
      </c>
      <c r="AY295" s="246" t="s">
        <v>132</v>
      </c>
    </row>
    <row r="296" s="14" customFormat="1">
      <c r="A296" s="14"/>
      <c r="B296" s="236"/>
      <c r="C296" s="237"/>
      <c r="D296" s="227" t="s">
        <v>143</v>
      </c>
      <c r="E296" s="238" t="s">
        <v>19</v>
      </c>
      <c r="F296" s="239" t="s">
        <v>653</v>
      </c>
      <c r="G296" s="237"/>
      <c r="H296" s="240">
        <v>1</v>
      </c>
      <c r="I296" s="241"/>
      <c r="J296" s="237"/>
      <c r="K296" s="237"/>
      <c r="L296" s="242"/>
      <c r="M296" s="243"/>
      <c r="N296" s="244"/>
      <c r="O296" s="244"/>
      <c r="P296" s="244"/>
      <c r="Q296" s="244"/>
      <c r="R296" s="244"/>
      <c r="S296" s="244"/>
      <c r="T296" s="245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6" t="s">
        <v>143</v>
      </c>
      <c r="AU296" s="246" t="s">
        <v>83</v>
      </c>
      <c r="AV296" s="14" t="s">
        <v>83</v>
      </c>
      <c r="AW296" s="14" t="s">
        <v>33</v>
      </c>
      <c r="AX296" s="14" t="s">
        <v>72</v>
      </c>
      <c r="AY296" s="246" t="s">
        <v>132</v>
      </c>
    </row>
    <row r="297" s="14" customFormat="1">
      <c r="A297" s="14"/>
      <c r="B297" s="236"/>
      <c r="C297" s="237"/>
      <c r="D297" s="227" t="s">
        <v>143</v>
      </c>
      <c r="E297" s="238" t="s">
        <v>19</v>
      </c>
      <c r="F297" s="239" t="s">
        <v>752</v>
      </c>
      <c r="G297" s="237"/>
      <c r="H297" s="240">
        <v>1</v>
      </c>
      <c r="I297" s="241"/>
      <c r="J297" s="237"/>
      <c r="K297" s="237"/>
      <c r="L297" s="242"/>
      <c r="M297" s="243"/>
      <c r="N297" s="244"/>
      <c r="O297" s="244"/>
      <c r="P297" s="244"/>
      <c r="Q297" s="244"/>
      <c r="R297" s="244"/>
      <c r="S297" s="244"/>
      <c r="T297" s="245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46" t="s">
        <v>143</v>
      </c>
      <c r="AU297" s="246" t="s">
        <v>83</v>
      </c>
      <c r="AV297" s="14" t="s">
        <v>83</v>
      </c>
      <c r="AW297" s="14" t="s">
        <v>33</v>
      </c>
      <c r="AX297" s="14" t="s">
        <v>72</v>
      </c>
      <c r="AY297" s="246" t="s">
        <v>132</v>
      </c>
    </row>
    <row r="298" s="14" customFormat="1">
      <c r="A298" s="14"/>
      <c r="B298" s="236"/>
      <c r="C298" s="237"/>
      <c r="D298" s="227" t="s">
        <v>143</v>
      </c>
      <c r="E298" s="238" t="s">
        <v>19</v>
      </c>
      <c r="F298" s="239" t="s">
        <v>1309</v>
      </c>
      <c r="G298" s="237"/>
      <c r="H298" s="240">
        <v>1</v>
      </c>
      <c r="I298" s="241"/>
      <c r="J298" s="237"/>
      <c r="K298" s="237"/>
      <c r="L298" s="242"/>
      <c r="M298" s="243"/>
      <c r="N298" s="244"/>
      <c r="O298" s="244"/>
      <c r="P298" s="244"/>
      <c r="Q298" s="244"/>
      <c r="R298" s="244"/>
      <c r="S298" s="244"/>
      <c r="T298" s="245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6" t="s">
        <v>143</v>
      </c>
      <c r="AU298" s="246" t="s">
        <v>83</v>
      </c>
      <c r="AV298" s="14" t="s">
        <v>83</v>
      </c>
      <c r="AW298" s="14" t="s">
        <v>33</v>
      </c>
      <c r="AX298" s="14" t="s">
        <v>72</v>
      </c>
      <c r="AY298" s="246" t="s">
        <v>132</v>
      </c>
    </row>
    <row r="299" s="14" customFormat="1">
      <c r="A299" s="14"/>
      <c r="B299" s="236"/>
      <c r="C299" s="237"/>
      <c r="D299" s="227" t="s">
        <v>143</v>
      </c>
      <c r="E299" s="238" t="s">
        <v>19</v>
      </c>
      <c r="F299" s="239" t="s">
        <v>1138</v>
      </c>
      <c r="G299" s="237"/>
      <c r="H299" s="240">
        <v>1</v>
      </c>
      <c r="I299" s="241"/>
      <c r="J299" s="237"/>
      <c r="K299" s="237"/>
      <c r="L299" s="242"/>
      <c r="M299" s="243"/>
      <c r="N299" s="244"/>
      <c r="O299" s="244"/>
      <c r="P299" s="244"/>
      <c r="Q299" s="244"/>
      <c r="R299" s="244"/>
      <c r="S299" s="244"/>
      <c r="T299" s="245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46" t="s">
        <v>143</v>
      </c>
      <c r="AU299" s="246" t="s">
        <v>83</v>
      </c>
      <c r="AV299" s="14" t="s">
        <v>83</v>
      </c>
      <c r="AW299" s="14" t="s">
        <v>33</v>
      </c>
      <c r="AX299" s="14" t="s">
        <v>72</v>
      </c>
      <c r="AY299" s="246" t="s">
        <v>132</v>
      </c>
    </row>
    <row r="300" s="15" customFormat="1">
      <c r="A300" s="15"/>
      <c r="B300" s="247"/>
      <c r="C300" s="248"/>
      <c r="D300" s="227" t="s">
        <v>143</v>
      </c>
      <c r="E300" s="249" t="s">
        <v>19</v>
      </c>
      <c r="F300" s="250" t="s">
        <v>148</v>
      </c>
      <c r="G300" s="248"/>
      <c r="H300" s="251">
        <v>5</v>
      </c>
      <c r="I300" s="252"/>
      <c r="J300" s="248"/>
      <c r="K300" s="248"/>
      <c r="L300" s="253"/>
      <c r="M300" s="254"/>
      <c r="N300" s="255"/>
      <c r="O300" s="255"/>
      <c r="P300" s="255"/>
      <c r="Q300" s="255"/>
      <c r="R300" s="255"/>
      <c r="S300" s="255"/>
      <c r="T300" s="256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57" t="s">
        <v>143</v>
      </c>
      <c r="AU300" s="257" t="s">
        <v>83</v>
      </c>
      <c r="AV300" s="15" t="s">
        <v>139</v>
      </c>
      <c r="AW300" s="15" t="s">
        <v>33</v>
      </c>
      <c r="AX300" s="15" t="s">
        <v>80</v>
      </c>
      <c r="AY300" s="257" t="s">
        <v>132</v>
      </c>
    </row>
    <row r="301" s="2" customFormat="1" ht="24.15" customHeight="1">
      <c r="A301" s="41"/>
      <c r="B301" s="42"/>
      <c r="C301" s="207" t="s">
        <v>696</v>
      </c>
      <c r="D301" s="207" t="s">
        <v>134</v>
      </c>
      <c r="E301" s="208" t="s">
        <v>370</v>
      </c>
      <c r="F301" s="209" t="s">
        <v>371</v>
      </c>
      <c r="G301" s="210" t="s">
        <v>243</v>
      </c>
      <c r="H301" s="211">
        <v>5</v>
      </c>
      <c r="I301" s="212"/>
      <c r="J301" s="213">
        <f>ROUND(I301*H301,2)</f>
        <v>0</v>
      </c>
      <c r="K301" s="209" t="s">
        <v>138</v>
      </c>
      <c r="L301" s="47"/>
      <c r="M301" s="214" t="s">
        <v>19</v>
      </c>
      <c r="N301" s="215" t="s">
        <v>43</v>
      </c>
      <c r="O301" s="87"/>
      <c r="P301" s="216">
        <f>O301*H301</f>
        <v>0</v>
      </c>
      <c r="Q301" s="216">
        <v>0</v>
      </c>
      <c r="R301" s="216">
        <f>Q301*H301</f>
        <v>0</v>
      </c>
      <c r="S301" s="216">
        <v>0.0040000000000000001</v>
      </c>
      <c r="T301" s="217">
        <f>S301*H301</f>
        <v>0.02</v>
      </c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R301" s="218" t="s">
        <v>139</v>
      </c>
      <c r="AT301" s="218" t="s">
        <v>134</v>
      </c>
      <c r="AU301" s="218" t="s">
        <v>83</v>
      </c>
      <c r="AY301" s="20" t="s">
        <v>132</v>
      </c>
      <c r="BE301" s="219">
        <f>IF(N301="základní",J301,0)</f>
        <v>0</v>
      </c>
      <c r="BF301" s="219">
        <f>IF(N301="snížená",J301,0)</f>
        <v>0</v>
      </c>
      <c r="BG301" s="219">
        <f>IF(N301="zákl. přenesená",J301,0)</f>
        <v>0</v>
      </c>
      <c r="BH301" s="219">
        <f>IF(N301="sníž. přenesená",J301,0)</f>
        <v>0</v>
      </c>
      <c r="BI301" s="219">
        <f>IF(N301="nulová",J301,0)</f>
        <v>0</v>
      </c>
      <c r="BJ301" s="20" t="s">
        <v>80</v>
      </c>
      <c r="BK301" s="219">
        <f>ROUND(I301*H301,2)</f>
        <v>0</v>
      </c>
      <c r="BL301" s="20" t="s">
        <v>139</v>
      </c>
      <c r="BM301" s="218" t="s">
        <v>1198</v>
      </c>
    </row>
    <row r="302" s="2" customFormat="1">
      <c r="A302" s="41"/>
      <c r="B302" s="42"/>
      <c r="C302" s="43"/>
      <c r="D302" s="220" t="s">
        <v>141</v>
      </c>
      <c r="E302" s="43"/>
      <c r="F302" s="221" t="s">
        <v>373</v>
      </c>
      <c r="G302" s="43"/>
      <c r="H302" s="43"/>
      <c r="I302" s="222"/>
      <c r="J302" s="43"/>
      <c r="K302" s="43"/>
      <c r="L302" s="47"/>
      <c r="M302" s="223"/>
      <c r="N302" s="224"/>
      <c r="O302" s="87"/>
      <c r="P302" s="87"/>
      <c r="Q302" s="87"/>
      <c r="R302" s="87"/>
      <c r="S302" s="87"/>
      <c r="T302" s="88"/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T302" s="20" t="s">
        <v>141</v>
      </c>
      <c r="AU302" s="20" t="s">
        <v>83</v>
      </c>
    </row>
    <row r="303" s="2" customFormat="1" ht="24.15" customHeight="1">
      <c r="A303" s="41"/>
      <c r="B303" s="42"/>
      <c r="C303" s="207" t="s">
        <v>701</v>
      </c>
      <c r="D303" s="207" t="s">
        <v>134</v>
      </c>
      <c r="E303" s="208" t="s">
        <v>1310</v>
      </c>
      <c r="F303" s="209" t="s">
        <v>1311</v>
      </c>
      <c r="G303" s="210" t="s">
        <v>200</v>
      </c>
      <c r="H303" s="211">
        <v>5</v>
      </c>
      <c r="I303" s="212"/>
      <c r="J303" s="213">
        <f>ROUND(I303*H303,2)</f>
        <v>0</v>
      </c>
      <c r="K303" s="209" t="s">
        <v>138</v>
      </c>
      <c r="L303" s="47"/>
      <c r="M303" s="214" t="s">
        <v>19</v>
      </c>
      <c r="N303" s="215" t="s">
        <v>43</v>
      </c>
      <c r="O303" s="87"/>
      <c r="P303" s="216">
        <f>O303*H303</f>
        <v>0</v>
      </c>
      <c r="Q303" s="216">
        <v>0</v>
      </c>
      <c r="R303" s="216">
        <f>Q303*H303</f>
        <v>0</v>
      </c>
      <c r="S303" s="216">
        <v>0.028000000000000001</v>
      </c>
      <c r="T303" s="217">
        <f>S303*H303</f>
        <v>0.14000000000000001</v>
      </c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  <c r="AE303" s="41"/>
      <c r="AR303" s="218" t="s">
        <v>139</v>
      </c>
      <c r="AT303" s="218" t="s">
        <v>134</v>
      </c>
      <c r="AU303" s="218" t="s">
        <v>83</v>
      </c>
      <c r="AY303" s="20" t="s">
        <v>132</v>
      </c>
      <c r="BE303" s="219">
        <f>IF(N303="základní",J303,0)</f>
        <v>0</v>
      </c>
      <c r="BF303" s="219">
        <f>IF(N303="snížená",J303,0)</f>
        <v>0</v>
      </c>
      <c r="BG303" s="219">
        <f>IF(N303="zákl. přenesená",J303,0)</f>
        <v>0</v>
      </c>
      <c r="BH303" s="219">
        <f>IF(N303="sníž. přenesená",J303,0)</f>
        <v>0</v>
      </c>
      <c r="BI303" s="219">
        <f>IF(N303="nulová",J303,0)</f>
        <v>0</v>
      </c>
      <c r="BJ303" s="20" t="s">
        <v>80</v>
      </c>
      <c r="BK303" s="219">
        <f>ROUND(I303*H303,2)</f>
        <v>0</v>
      </c>
      <c r="BL303" s="20" t="s">
        <v>139</v>
      </c>
      <c r="BM303" s="218" t="s">
        <v>1312</v>
      </c>
    </row>
    <row r="304" s="2" customFormat="1">
      <c r="A304" s="41"/>
      <c r="B304" s="42"/>
      <c r="C304" s="43"/>
      <c r="D304" s="220" t="s">
        <v>141</v>
      </c>
      <c r="E304" s="43"/>
      <c r="F304" s="221" t="s">
        <v>1313</v>
      </c>
      <c r="G304" s="43"/>
      <c r="H304" s="43"/>
      <c r="I304" s="222"/>
      <c r="J304" s="43"/>
      <c r="K304" s="43"/>
      <c r="L304" s="47"/>
      <c r="M304" s="223"/>
      <c r="N304" s="224"/>
      <c r="O304" s="87"/>
      <c r="P304" s="87"/>
      <c r="Q304" s="87"/>
      <c r="R304" s="87"/>
      <c r="S304" s="87"/>
      <c r="T304" s="88"/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T304" s="20" t="s">
        <v>141</v>
      </c>
      <c r="AU304" s="20" t="s">
        <v>83</v>
      </c>
    </row>
    <row r="305" s="14" customFormat="1">
      <c r="A305" s="14"/>
      <c r="B305" s="236"/>
      <c r="C305" s="237"/>
      <c r="D305" s="227" t="s">
        <v>143</v>
      </c>
      <c r="E305" s="238" t="s">
        <v>19</v>
      </c>
      <c r="F305" s="239" t="s">
        <v>1314</v>
      </c>
      <c r="G305" s="237"/>
      <c r="H305" s="240">
        <v>5</v>
      </c>
      <c r="I305" s="241"/>
      <c r="J305" s="237"/>
      <c r="K305" s="237"/>
      <c r="L305" s="242"/>
      <c r="M305" s="243"/>
      <c r="N305" s="244"/>
      <c r="O305" s="244"/>
      <c r="P305" s="244"/>
      <c r="Q305" s="244"/>
      <c r="R305" s="244"/>
      <c r="S305" s="244"/>
      <c r="T305" s="245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6" t="s">
        <v>143</v>
      </c>
      <c r="AU305" s="246" t="s">
        <v>83</v>
      </c>
      <c r="AV305" s="14" t="s">
        <v>83</v>
      </c>
      <c r="AW305" s="14" t="s">
        <v>33</v>
      </c>
      <c r="AX305" s="14" t="s">
        <v>80</v>
      </c>
      <c r="AY305" s="246" t="s">
        <v>132</v>
      </c>
    </row>
    <row r="306" s="2" customFormat="1" ht="33" customHeight="1">
      <c r="A306" s="41"/>
      <c r="B306" s="42"/>
      <c r="C306" s="207" t="s">
        <v>704</v>
      </c>
      <c r="D306" s="207" t="s">
        <v>134</v>
      </c>
      <c r="E306" s="208" t="s">
        <v>873</v>
      </c>
      <c r="F306" s="209" t="s">
        <v>874</v>
      </c>
      <c r="G306" s="210" t="s">
        <v>137</v>
      </c>
      <c r="H306" s="211">
        <v>6.5</v>
      </c>
      <c r="I306" s="212"/>
      <c r="J306" s="213">
        <f>ROUND(I306*H306,2)</f>
        <v>0</v>
      </c>
      <c r="K306" s="209" t="s">
        <v>138</v>
      </c>
      <c r="L306" s="47"/>
      <c r="M306" s="214" t="s">
        <v>19</v>
      </c>
      <c r="N306" s="215" t="s">
        <v>43</v>
      </c>
      <c r="O306" s="87"/>
      <c r="P306" s="216">
        <f>O306*H306</f>
        <v>0</v>
      </c>
      <c r="Q306" s="216">
        <v>0</v>
      </c>
      <c r="R306" s="216">
        <f>Q306*H306</f>
        <v>0</v>
      </c>
      <c r="S306" s="216">
        <v>0</v>
      </c>
      <c r="T306" s="217">
        <f>S306*H306</f>
        <v>0</v>
      </c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R306" s="218" t="s">
        <v>139</v>
      </c>
      <c r="AT306" s="218" t="s">
        <v>134</v>
      </c>
      <c r="AU306" s="218" t="s">
        <v>83</v>
      </c>
      <c r="AY306" s="20" t="s">
        <v>132</v>
      </c>
      <c r="BE306" s="219">
        <f>IF(N306="základní",J306,0)</f>
        <v>0</v>
      </c>
      <c r="BF306" s="219">
        <f>IF(N306="snížená",J306,0)</f>
        <v>0</v>
      </c>
      <c r="BG306" s="219">
        <f>IF(N306="zákl. přenesená",J306,0)</f>
        <v>0</v>
      </c>
      <c r="BH306" s="219">
        <f>IF(N306="sníž. přenesená",J306,0)</f>
        <v>0</v>
      </c>
      <c r="BI306" s="219">
        <f>IF(N306="nulová",J306,0)</f>
        <v>0</v>
      </c>
      <c r="BJ306" s="20" t="s">
        <v>80</v>
      </c>
      <c r="BK306" s="219">
        <f>ROUND(I306*H306,2)</f>
        <v>0</v>
      </c>
      <c r="BL306" s="20" t="s">
        <v>139</v>
      </c>
      <c r="BM306" s="218" t="s">
        <v>875</v>
      </c>
    </row>
    <row r="307" s="2" customFormat="1">
      <c r="A307" s="41"/>
      <c r="B307" s="42"/>
      <c r="C307" s="43"/>
      <c r="D307" s="220" t="s">
        <v>141</v>
      </c>
      <c r="E307" s="43"/>
      <c r="F307" s="221" t="s">
        <v>876</v>
      </c>
      <c r="G307" s="43"/>
      <c r="H307" s="43"/>
      <c r="I307" s="222"/>
      <c r="J307" s="43"/>
      <c r="K307" s="43"/>
      <c r="L307" s="47"/>
      <c r="M307" s="223"/>
      <c r="N307" s="224"/>
      <c r="O307" s="87"/>
      <c r="P307" s="87"/>
      <c r="Q307" s="87"/>
      <c r="R307" s="87"/>
      <c r="S307" s="87"/>
      <c r="T307" s="88"/>
      <c r="U307" s="41"/>
      <c r="V307" s="41"/>
      <c r="W307" s="41"/>
      <c r="X307" s="41"/>
      <c r="Y307" s="41"/>
      <c r="Z307" s="41"/>
      <c r="AA307" s="41"/>
      <c r="AB307" s="41"/>
      <c r="AC307" s="41"/>
      <c r="AD307" s="41"/>
      <c r="AE307" s="41"/>
      <c r="AT307" s="20" t="s">
        <v>141</v>
      </c>
      <c r="AU307" s="20" t="s">
        <v>83</v>
      </c>
    </row>
    <row r="308" s="14" customFormat="1">
      <c r="A308" s="14"/>
      <c r="B308" s="236"/>
      <c r="C308" s="237"/>
      <c r="D308" s="227" t="s">
        <v>143</v>
      </c>
      <c r="E308" s="238" t="s">
        <v>19</v>
      </c>
      <c r="F308" s="239" t="s">
        <v>1315</v>
      </c>
      <c r="G308" s="237"/>
      <c r="H308" s="240">
        <v>6.5</v>
      </c>
      <c r="I308" s="241"/>
      <c r="J308" s="237"/>
      <c r="K308" s="237"/>
      <c r="L308" s="242"/>
      <c r="M308" s="243"/>
      <c r="N308" s="244"/>
      <c r="O308" s="244"/>
      <c r="P308" s="244"/>
      <c r="Q308" s="244"/>
      <c r="R308" s="244"/>
      <c r="S308" s="244"/>
      <c r="T308" s="245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46" t="s">
        <v>143</v>
      </c>
      <c r="AU308" s="246" t="s">
        <v>83</v>
      </c>
      <c r="AV308" s="14" t="s">
        <v>83</v>
      </c>
      <c r="AW308" s="14" t="s">
        <v>33</v>
      </c>
      <c r="AX308" s="14" t="s">
        <v>80</v>
      </c>
      <c r="AY308" s="246" t="s">
        <v>132</v>
      </c>
    </row>
    <row r="309" s="12" customFormat="1" ht="22.8" customHeight="1">
      <c r="A309" s="12"/>
      <c r="B309" s="191"/>
      <c r="C309" s="192"/>
      <c r="D309" s="193" t="s">
        <v>71</v>
      </c>
      <c r="E309" s="205" t="s">
        <v>376</v>
      </c>
      <c r="F309" s="205" t="s">
        <v>377</v>
      </c>
      <c r="G309" s="192"/>
      <c r="H309" s="192"/>
      <c r="I309" s="195"/>
      <c r="J309" s="206">
        <f>BK309</f>
        <v>0</v>
      </c>
      <c r="K309" s="192"/>
      <c r="L309" s="197"/>
      <c r="M309" s="198"/>
      <c r="N309" s="199"/>
      <c r="O309" s="199"/>
      <c r="P309" s="200">
        <f>SUM(P310:P352)</f>
        <v>0</v>
      </c>
      <c r="Q309" s="199"/>
      <c r="R309" s="200">
        <f>SUM(R310:R352)</f>
        <v>0</v>
      </c>
      <c r="S309" s="199"/>
      <c r="T309" s="201">
        <f>SUM(T310:T352)</f>
        <v>0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202" t="s">
        <v>80</v>
      </c>
      <c r="AT309" s="203" t="s">
        <v>71</v>
      </c>
      <c r="AU309" s="203" t="s">
        <v>80</v>
      </c>
      <c r="AY309" s="202" t="s">
        <v>132</v>
      </c>
      <c r="BK309" s="204">
        <f>SUM(BK310:BK352)</f>
        <v>0</v>
      </c>
    </row>
    <row r="310" s="2" customFormat="1" ht="24.15" customHeight="1">
      <c r="A310" s="41"/>
      <c r="B310" s="42"/>
      <c r="C310" s="207" t="s">
        <v>706</v>
      </c>
      <c r="D310" s="207" t="s">
        <v>134</v>
      </c>
      <c r="E310" s="208" t="s">
        <v>379</v>
      </c>
      <c r="F310" s="209" t="s">
        <v>380</v>
      </c>
      <c r="G310" s="210" t="s">
        <v>381</v>
      </c>
      <c r="H310" s="211">
        <v>19.800000000000001</v>
      </c>
      <c r="I310" s="212"/>
      <c r="J310" s="213">
        <f>ROUND(I310*H310,2)</f>
        <v>0</v>
      </c>
      <c r="K310" s="209" t="s">
        <v>138</v>
      </c>
      <c r="L310" s="47"/>
      <c r="M310" s="214" t="s">
        <v>19</v>
      </c>
      <c r="N310" s="215" t="s">
        <v>43</v>
      </c>
      <c r="O310" s="87"/>
      <c r="P310" s="216">
        <f>O310*H310</f>
        <v>0</v>
      </c>
      <c r="Q310" s="216">
        <v>0</v>
      </c>
      <c r="R310" s="216">
        <f>Q310*H310</f>
        <v>0</v>
      </c>
      <c r="S310" s="216">
        <v>0</v>
      </c>
      <c r="T310" s="217">
        <f>S310*H310</f>
        <v>0</v>
      </c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R310" s="218" t="s">
        <v>139</v>
      </c>
      <c r="AT310" s="218" t="s">
        <v>134</v>
      </c>
      <c r="AU310" s="218" t="s">
        <v>83</v>
      </c>
      <c r="AY310" s="20" t="s">
        <v>132</v>
      </c>
      <c r="BE310" s="219">
        <f>IF(N310="základní",J310,0)</f>
        <v>0</v>
      </c>
      <c r="BF310" s="219">
        <f>IF(N310="snížená",J310,0)</f>
        <v>0</v>
      </c>
      <c r="BG310" s="219">
        <f>IF(N310="zákl. přenesená",J310,0)</f>
        <v>0</v>
      </c>
      <c r="BH310" s="219">
        <f>IF(N310="sníž. přenesená",J310,0)</f>
        <v>0</v>
      </c>
      <c r="BI310" s="219">
        <f>IF(N310="nulová",J310,0)</f>
        <v>0</v>
      </c>
      <c r="BJ310" s="20" t="s">
        <v>80</v>
      </c>
      <c r="BK310" s="219">
        <f>ROUND(I310*H310,2)</f>
        <v>0</v>
      </c>
      <c r="BL310" s="20" t="s">
        <v>139</v>
      </c>
      <c r="BM310" s="218" t="s">
        <v>382</v>
      </c>
    </row>
    <row r="311" s="2" customFormat="1">
      <c r="A311" s="41"/>
      <c r="B311" s="42"/>
      <c r="C311" s="43"/>
      <c r="D311" s="220" t="s">
        <v>141</v>
      </c>
      <c r="E311" s="43"/>
      <c r="F311" s="221" t="s">
        <v>383</v>
      </c>
      <c r="G311" s="43"/>
      <c r="H311" s="43"/>
      <c r="I311" s="222"/>
      <c r="J311" s="43"/>
      <c r="K311" s="43"/>
      <c r="L311" s="47"/>
      <c r="M311" s="223"/>
      <c r="N311" s="224"/>
      <c r="O311" s="87"/>
      <c r="P311" s="87"/>
      <c r="Q311" s="87"/>
      <c r="R311" s="87"/>
      <c r="S311" s="87"/>
      <c r="T311" s="88"/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T311" s="20" t="s">
        <v>141</v>
      </c>
      <c r="AU311" s="20" t="s">
        <v>83</v>
      </c>
    </row>
    <row r="312" s="14" customFormat="1">
      <c r="A312" s="14"/>
      <c r="B312" s="236"/>
      <c r="C312" s="237"/>
      <c r="D312" s="227" t="s">
        <v>143</v>
      </c>
      <c r="E312" s="238" t="s">
        <v>19</v>
      </c>
      <c r="F312" s="239" t="s">
        <v>1316</v>
      </c>
      <c r="G312" s="237"/>
      <c r="H312" s="240">
        <v>17.399999999999999</v>
      </c>
      <c r="I312" s="241"/>
      <c r="J312" s="237"/>
      <c r="K312" s="237"/>
      <c r="L312" s="242"/>
      <c r="M312" s="243"/>
      <c r="N312" s="244"/>
      <c r="O312" s="244"/>
      <c r="P312" s="244"/>
      <c r="Q312" s="244"/>
      <c r="R312" s="244"/>
      <c r="S312" s="244"/>
      <c r="T312" s="245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46" t="s">
        <v>143</v>
      </c>
      <c r="AU312" s="246" t="s">
        <v>83</v>
      </c>
      <c r="AV312" s="14" t="s">
        <v>83</v>
      </c>
      <c r="AW312" s="14" t="s">
        <v>33</v>
      </c>
      <c r="AX312" s="14" t="s">
        <v>72</v>
      </c>
      <c r="AY312" s="246" t="s">
        <v>132</v>
      </c>
    </row>
    <row r="313" s="14" customFormat="1">
      <c r="A313" s="14"/>
      <c r="B313" s="236"/>
      <c r="C313" s="237"/>
      <c r="D313" s="227" t="s">
        <v>143</v>
      </c>
      <c r="E313" s="238" t="s">
        <v>19</v>
      </c>
      <c r="F313" s="239" t="s">
        <v>1317</v>
      </c>
      <c r="G313" s="237"/>
      <c r="H313" s="240">
        <v>2.3999999999999999</v>
      </c>
      <c r="I313" s="241"/>
      <c r="J313" s="237"/>
      <c r="K313" s="237"/>
      <c r="L313" s="242"/>
      <c r="M313" s="243"/>
      <c r="N313" s="244"/>
      <c r="O313" s="244"/>
      <c r="P313" s="244"/>
      <c r="Q313" s="244"/>
      <c r="R313" s="244"/>
      <c r="S313" s="244"/>
      <c r="T313" s="245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46" t="s">
        <v>143</v>
      </c>
      <c r="AU313" s="246" t="s">
        <v>83</v>
      </c>
      <c r="AV313" s="14" t="s">
        <v>83</v>
      </c>
      <c r="AW313" s="14" t="s">
        <v>33</v>
      </c>
      <c r="AX313" s="14" t="s">
        <v>72</v>
      </c>
      <c r="AY313" s="246" t="s">
        <v>132</v>
      </c>
    </row>
    <row r="314" s="15" customFormat="1">
      <c r="A314" s="15"/>
      <c r="B314" s="247"/>
      <c r="C314" s="248"/>
      <c r="D314" s="227" t="s">
        <v>143</v>
      </c>
      <c r="E314" s="249" t="s">
        <v>19</v>
      </c>
      <c r="F314" s="250" t="s">
        <v>148</v>
      </c>
      <c r="G314" s="248"/>
      <c r="H314" s="251">
        <v>19.799999999999997</v>
      </c>
      <c r="I314" s="252"/>
      <c r="J314" s="248"/>
      <c r="K314" s="248"/>
      <c r="L314" s="253"/>
      <c r="M314" s="254"/>
      <c r="N314" s="255"/>
      <c r="O314" s="255"/>
      <c r="P314" s="255"/>
      <c r="Q314" s="255"/>
      <c r="R314" s="255"/>
      <c r="S314" s="255"/>
      <c r="T314" s="256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57" t="s">
        <v>143</v>
      </c>
      <c r="AU314" s="257" t="s">
        <v>83</v>
      </c>
      <c r="AV314" s="15" t="s">
        <v>139</v>
      </c>
      <c r="AW314" s="15" t="s">
        <v>33</v>
      </c>
      <c r="AX314" s="15" t="s">
        <v>80</v>
      </c>
      <c r="AY314" s="257" t="s">
        <v>132</v>
      </c>
    </row>
    <row r="315" s="2" customFormat="1" ht="24.15" customHeight="1">
      <c r="A315" s="41"/>
      <c r="B315" s="42"/>
      <c r="C315" s="207" t="s">
        <v>707</v>
      </c>
      <c r="D315" s="207" t="s">
        <v>134</v>
      </c>
      <c r="E315" s="208" t="s">
        <v>388</v>
      </c>
      <c r="F315" s="209" t="s">
        <v>389</v>
      </c>
      <c r="G315" s="210" t="s">
        <v>381</v>
      </c>
      <c r="H315" s="211">
        <v>297</v>
      </c>
      <c r="I315" s="212"/>
      <c r="J315" s="213">
        <f>ROUND(I315*H315,2)</f>
        <v>0</v>
      </c>
      <c r="K315" s="209" t="s">
        <v>138</v>
      </c>
      <c r="L315" s="47"/>
      <c r="M315" s="214" t="s">
        <v>19</v>
      </c>
      <c r="N315" s="215" t="s">
        <v>43</v>
      </c>
      <c r="O315" s="87"/>
      <c r="P315" s="216">
        <f>O315*H315</f>
        <v>0</v>
      </c>
      <c r="Q315" s="216">
        <v>0</v>
      </c>
      <c r="R315" s="216">
        <f>Q315*H315</f>
        <v>0</v>
      </c>
      <c r="S315" s="216">
        <v>0</v>
      </c>
      <c r="T315" s="217">
        <f>S315*H315</f>
        <v>0</v>
      </c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41"/>
      <c r="AR315" s="218" t="s">
        <v>139</v>
      </c>
      <c r="AT315" s="218" t="s">
        <v>134</v>
      </c>
      <c r="AU315" s="218" t="s">
        <v>83</v>
      </c>
      <c r="AY315" s="20" t="s">
        <v>132</v>
      </c>
      <c r="BE315" s="219">
        <f>IF(N315="základní",J315,0)</f>
        <v>0</v>
      </c>
      <c r="BF315" s="219">
        <f>IF(N315="snížená",J315,0)</f>
        <v>0</v>
      </c>
      <c r="BG315" s="219">
        <f>IF(N315="zákl. přenesená",J315,0)</f>
        <v>0</v>
      </c>
      <c r="BH315" s="219">
        <f>IF(N315="sníž. přenesená",J315,0)</f>
        <v>0</v>
      </c>
      <c r="BI315" s="219">
        <f>IF(N315="nulová",J315,0)</f>
        <v>0</v>
      </c>
      <c r="BJ315" s="20" t="s">
        <v>80</v>
      </c>
      <c r="BK315" s="219">
        <f>ROUND(I315*H315,2)</f>
        <v>0</v>
      </c>
      <c r="BL315" s="20" t="s">
        <v>139</v>
      </c>
      <c r="BM315" s="218" t="s">
        <v>390</v>
      </c>
    </row>
    <row r="316" s="2" customFormat="1">
      <c r="A316" s="41"/>
      <c r="B316" s="42"/>
      <c r="C316" s="43"/>
      <c r="D316" s="220" t="s">
        <v>141</v>
      </c>
      <c r="E316" s="43"/>
      <c r="F316" s="221" t="s">
        <v>391</v>
      </c>
      <c r="G316" s="43"/>
      <c r="H316" s="43"/>
      <c r="I316" s="222"/>
      <c r="J316" s="43"/>
      <c r="K316" s="43"/>
      <c r="L316" s="47"/>
      <c r="M316" s="223"/>
      <c r="N316" s="224"/>
      <c r="O316" s="87"/>
      <c r="P316" s="87"/>
      <c r="Q316" s="87"/>
      <c r="R316" s="87"/>
      <c r="S316" s="87"/>
      <c r="T316" s="88"/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41"/>
      <c r="AT316" s="20" t="s">
        <v>141</v>
      </c>
      <c r="AU316" s="20" t="s">
        <v>83</v>
      </c>
    </row>
    <row r="317" s="13" customFormat="1">
      <c r="A317" s="13"/>
      <c r="B317" s="225"/>
      <c r="C317" s="226"/>
      <c r="D317" s="227" t="s">
        <v>143</v>
      </c>
      <c r="E317" s="228" t="s">
        <v>19</v>
      </c>
      <c r="F317" s="229" t="s">
        <v>962</v>
      </c>
      <c r="G317" s="226"/>
      <c r="H317" s="228" t="s">
        <v>19</v>
      </c>
      <c r="I317" s="230"/>
      <c r="J317" s="226"/>
      <c r="K317" s="226"/>
      <c r="L317" s="231"/>
      <c r="M317" s="232"/>
      <c r="N317" s="233"/>
      <c r="O317" s="233"/>
      <c r="P317" s="233"/>
      <c r="Q317" s="233"/>
      <c r="R317" s="233"/>
      <c r="S317" s="233"/>
      <c r="T317" s="234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5" t="s">
        <v>143</v>
      </c>
      <c r="AU317" s="235" t="s">
        <v>83</v>
      </c>
      <c r="AV317" s="13" t="s">
        <v>80</v>
      </c>
      <c r="AW317" s="13" t="s">
        <v>33</v>
      </c>
      <c r="AX317" s="13" t="s">
        <v>72</v>
      </c>
      <c r="AY317" s="235" t="s">
        <v>132</v>
      </c>
    </row>
    <row r="318" s="14" customFormat="1">
      <c r="A318" s="14"/>
      <c r="B318" s="236"/>
      <c r="C318" s="237"/>
      <c r="D318" s="227" t="s">
        <v>143</v>
      </c>
      <c r="E318" s="238" t="s">
        <v>19</v>
      </c>
      <c r="F318" s="239" t="s">
        <v>1318</v>
      </c>
      <c r="G318" s="237"/>
      <c r="H318" s="240">
        <v>261</v>
      </c>
      <c r="I318" s="241"/>
      <c r="J318" s="237"/>
      <c r="K318" s="237"/>
      <c r="L318" s="242"/>
      <c r="M318" s="243"/>
      <c r="N318" s="244"/>
      <c r="O318" s="244"/>
      <c r="P318" s="244"/>
      <c r="Q318" s="244"/>
      <c r="R318" s="244"/>
      <c r="S318" s="244"/>
      <c r="T318" s="245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46" t="s">
        <v>143</v>
      </c>
      <c r="AU318" s="246" t="s">
        <v>83</v>
      </c>
      <c r="AV318" s="14" t="s">
        <v>83</v>
      </c>
      <c r="AW318" s="14" t="s">
        <v>33</v>
      </c>
      <c r="AX318" s="14" t="s">
        <v>72</v>
      </c>
      <c r="AY318" s="246" t="s">
        <v>132</v>
      </c>
    </row>
    <row r="319" s="14" customFormat="1">
      <c r="A319" s="14"/>
      <c r="B319" s="236"/>
      <c r="C319" s="237"/>
      <c r="D319" s="227" t="s">
        <v>143</v>
      </c>
      <c r="E319" s="238" t="s">
        <v>19</v>
      </c>
      <c r="F319" s="239" t="s">
        <v>1319</v>
      </c>
      <c r="G319" s="237"/>
      <c r="H319" s="240">
        <v>36</v>
      </c>
      <c r="I319" s="241"/>
      <c r="J319" s="237"/>
      <c r="K319" s="237"/>
      <c r="L319" s="242"/>
      <c r="M319" s="243"/>
      <c r="N319" s="244"/>
      <c r="O319" s="244"/>
      <c r="P319" s="244"/>
      <c r="Q319" s="244"/>
      <c r="R319" s="244"/>
      <c r="S319" s="244"/>
      <c r="T319" s="245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46" t="s">
        <v>143</v>
      </c>
      <c r="AU319" s="246" t="s">
        <v>83</v>
      </c>
      <c r="AV319" s="14" t="s">
        <v>83</v>
      </c>
      <c r="AW319" s="14" t="s">
        <v>33</v>
      </c>
      <c r="AX319" s="14" t="s">
        <v>72</v>
      </c>
      <c r="AY319" s="246" t="s">
        <v>132</v>
      </c>
    </row>
    <row r="320" s="15" customFormat="1">
      <c r="A320" s="15"/>
      <c r="B320" s="247"/>
      <c r="C320" s="248"/>
      <c r="D320" s="227" t="s">
        <v>143</v>
      </c>
      <c r="E320" s="249" t="s">
        <v>19</v>
      </c>
      <c r="F320" s="250" t="s">
        <v>148</v>
      </c>
      <c r="G320" s="248"/>
      <c r="H320" s="251">
        <v>297</v>
      </c>
      <c r="I320" s="252"/>
      <c r="J320" s="248"/>
      <c r="K320" s="248"/>
      <c r="L320" s="253"/>
      <c r="M320" s="254"/>
      <c r="N320" s="255"/>
      <c r="O320" s="255"/>
      <c r="P320" s="255"/>
      <c r="Q320" s="255"/>
      <c r="R320" s="255"/>
      <c r="S320" s="255"/>
      <c r="T320" s="256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57" t="s">
        <v>143</v>
      </c>
      <c r="AU320" s="257" t="s">
        <v>83</v>
      </c>
      <c r="AV320" s="15" t="s">
        <v>139</v>
      </c>
      <c r="AW320" s="15" t="s">
        <v>33</v>
      </c>
      <c r="AX320" s="15" t="s">
        <v>80</v>
      </c>
      <c r="AY320" s="257" t="s">
        <v>132</v>
      </c>
    </row>
    <row r="321" s="2" customFormat="1" ht="24.15" customHeight="1">
      <c r="A321" s="41"/>
      <c r="B321" s="42"/>
      <c r="C321" s="207" t="s">
        <v>708</v>
      </c>
      <c r="D321" s="207" t="s">
        <v>134</v>
      </c>
      <c r="E321" s="208" t="s">
        <v>400</v>
      </c>
      <c r="F321" s="209" t="s">
        <v>401</v>
      </c>
      <c r="G321" s="210" t="s">
        <v>381</v>
      </c>
      <c r="H321" s="211">
        <v>5.0999999999999996</v>
      </c>
      <c r="I321" s="212"/>
      <c r="J321" s="213">
        <f>ROUND(I321*H321,2)</f>
        <v>0</v>
      </c>
      <c r="K321" s="209" t="s">
        <v>138</v>
      </c>
      <c r="L321" s="47"/>
      <c r="M321" s="214" t="s">
        <v>19</v>
      </c>
      <c r="N321" s="215" t="s">
        <v>43</v>
      </c>
      <c r="O321" s="87"/>
      <c r="P321" s="216">
        <f>O321*H321</f>
        <v>0</v>
      </c>
      <c r="Q321" s="216">
        <v>0</v>
      </c>
      <c r="R321" s="216">
        <f>Q321*H321</f>
        <v>0</v>
      </c>
      <c r="S321" s="216">
        <v>0</v>
      </c>
      <c r="T321" s="217">
        <f>S321*H321</f>
        <v>0</v>
      </c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R321" s="218" t="s">
        <v>139</v>
      </c>
      <c r="AT321" s="218" t="s">
        <v>134</v>
      </c>
      <c r="AU321" s="218" t="s">
        <v>83</v>
      </c>
      <c r="AY321" s="20" t="s">
        <v>132</v>
      </c>
      <c r="BE321" s="219">
        <f>IF(N321="základní",J321,0)</f>
        <v>0</v>
      </c>
      <c r="BF321" s="219">
        <f>IF(N321="snížená",J321,0)</f>
        <v>0</v>
      </c>
      <c r="BG321" s="219">
        <f>IF(N321="zákl. přenesená",J321,0)</f>
        <v>0</v>
      </c>
      <c r="BH321" s="219">
        <f>IF(N321="sníž. přenesená",J321,0)</f>
        <v>0</v>
      </c>
      <c r="BI321" s="219">
        <f>IF(N321="nulová",J321,0)</f>
        <v>0</v>
      </c>
      <c r="BJ321" s="20" t="s">
        <v>80</v>
      </c>
      <c r="BK321" s="219">
        <f>ROUND(I321*H321,2)</f>
        <v>0</v>
      </c>
      <c r="BL321" s="20" t="s">
        <v>139</v>
      </c>
      <c r="BM321" s="218" t="s">
        <v>402</v>
      </c>
    </row>
    <row r="322" s="2" customFormat="1">
      <c r="A322" s="41"/>
      <c r="B322" s="42"/>
      <c r="C322" s="43"/>
      <c r="D322" s="220" t="s">
        <v>141</v>
      </c>
      <c r="E322" s="43"/>
      <c r="F322" s="221" t="s">
        <v>403</v>
      </c>
      <c r="G322" s="43"/>
      <c r="H322" s="43"/>
      <c r="I322" s="222"/>
      <c r="J322" s="43"/>
      <c r="K322" s="43"/>
      <c r="L322" s="47"/>
      <c r="M322" s="223"/>
      <c r="N322" s="224"/>
      <c r="O322" s="87"/>
      <c r="P322" s="87"/>
      <c r="Q322" s="87"/>
      <c r="R322" s="87"/>
      <c r="S322" s="87"/>
      <c r="T322" s="88"/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  <c r="AT322" s="20" t="s">
        <v>141</v>
      </c>
      <c r="AU322" s="20" t="s">
        <v>83</v>
      </c>
    </row>
    <row r="323" s="14" customFormat="1">
      <c r="A323" s="14"/>
      <c r="B323" s="236"/>
      <c r="C323" s="237"/>
      <c r="D323" s="227" t="s">
        <v>143</v>
      </c>
      <c r="E323" s="238" t="s">
        <v>19</v>
      </c>
      <c r="F323" s="239" t="s">
        <v>1320</v>
      </c>
      <c r="G323" s="237"/>
      <c r="H323" s="240">
        <v>5.0999999999999996</v>
      </c>
      <c r="I323" s="241"/>
      <c r="J323" s="237"/>
      <c r="K323" s="237"/>
      <c r="L323" s="242"/>
      <c r="M323" s="243"/>
      <c r="N323" s="244"/>
      <c r="O323" s="244"/>
      <c r="P323" s="244"/>
      <c r="Q323" s="244"/>
      <c r="R323" s="244"/>
      <c r="S323" s="244"/>
      <c r="T323" s="245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46" t="s">
        <v>143</v>
      </c>
      <c r="AU323" s="246" t="s">
        <v>83</v>
      </c>
      <c r="AV323" s="14" t="s">
        <v>83</v>
      </c>
      <c r="AW323" s="14" t="s">
        <v>33</v>
      </c>
      <c r="AX323" s="14" t="s">
        <v>80</v>
      </c>
      <c r="AY323" s="246" t="s">
        <v>132</v>
      </c>
    </row>
    <row r="324" s="2" customFormat="1" ht="24.15" customHeight="1">
      <c r="A324" s="41"/>
      <c r="B324" s="42"/>
      <c r="C324" s="207" t="s">
        <v>715</v>
      </c>
      <c r="D324" s="207" t="s">
        <v>134</v>
      </c>
      <c r="E324" s="208" t="s">
        <v>406</v>
      </c>
      <c r="F324" s="209" t="s">
        <v>389</v>
      </c>
      <c r="G324" s="210" t="s">
        <v>381</v>
      </c>
      <c r="H324" s="211">
        <v>76.5</v>
      </c>
      <c r="I324" s="212"/>
      <c r="J324" s="213">
        <f>ROUND(I324*H324,2)</f>
        <v>0</v>
      </c>
      <c r="K324" s="209" t="s">
        <v>138</v>
      </c>
      <c r="L324" s="47"/>
      <c r="M324" s="214" t="s">
        <v>19</v>
      </c>
      <c r="N324" s="215" t="s">
        <v>43</v>
      </c>
      <c r="O324" s="87"/>
      <c r="P324" s="216">
        <f>O324*H324</f>
        <v>0</v>
      </c>
      <c r="Q324" s="216">
        <v>0</v>
      </c>
      <c r="R324" s="216">
        <f>Q324*H324</f>
        <v>0</v>
      </c>
      <c r="S324" s="216">
        <v>0</v>
      </c>
      <c r="T324" s="217">
        <f>S324*H324</f>
        <v>0</v>
      </c>
      <c r="U324" s="41"/>
      <c r="V324" s="41"/>
      <c r="W324" s="41"/>
      <c r="X324" s="41"/>
      <c r="Y324" s="41"/>
      <c r="Z324" s="41"/>
      <c r="AA324" s="41"/>
      <c r="AB324" s="41"/>
      <c r="AC324" s="41"/>
      <c r="AD324" s="41"/>
      <c r="AE324" s="41"/>
      <c r="AR324" s="218" t="s">
        <v>139</v>
      </c>
      <c r="AT324" s="218" t="s">
        <v>134</v>
      </c>
      <c r="AU324" s="218" t="s">
        <v>83</v>
      </c>
      <c r="AY324" s="20" t="s">
        <v>132</v>
      </c>
      <c r="BE324" s="219">
        <f>IF(N324="základní",J324,0)</f>
        <v>0</v>
      </c>
      <c r="BF324" s="219">
        <f>IF(N324="snížená",J324,0)</f>
        <v>0</v>
      </c>
      <c r="BG324" s="219">
        <f>IF(N324="zákl. přenesená",J324,0)</f>
        <v>0</v>
      </c>
      <c r="BH324" s="219">
        <f>IF(N324="sníž. přenesená",J324,0)</f>
        <v>0</v>
      </c>
      <c r="BI324" s="219">
        <f>IF(N324="nulová",J324,0)</f>
        <v>0</v>
      </c>
      <c r="BJ324" s="20" t="s">
        <v>80</v>
      </c>
      <c r="BK324" s="219">
        <f>ROUND(I324*H324,2)</f>
        <v>0</v>
      </c>
      <c r="BL324" s="20" t="s">
        <v>139</v>
      </c>
      <c r="BM324" s="218" t="s">
        <v>407</v>
      </c>
    </row>
    <row r="325" s="2" customFormat="1">
      <c r="A325" s="41"/>
      <c r="B325" s="42"/>
      <c r="C325" s="43"/>
      <c r="D325" s="220" t="s">
        <v>141</v>
      </c>
      <c r="E325" s="43"/>
      <c r="F325" s="221" t="s">
        <v>408</v>
      </c>
      <c r="G325" s="43"/>
      <c r="H325" s="43"/>
      <c r="I325" s="222"/>
      <c r="J325" s="43"/>
      <c r="K325" s="43"/>
      <c r="L325" s="47"/>
      <c r="M325" s="223"/>
      <c r="N325" s="224"/>
      <c r="O325" s="87"/>
      <c r="P325" s="87"/>
      <c r="Q325" s="87"/>
      <c r="R325" s="87"/>
      <c r="S325" s="87"/>
      <c r="T325" s="88"/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41"/>
      <c r="AT325" s="20" t="s">
        <v>141</v>
      </c>
      <c r="AU325" s="20" t="s">
        <v>83</v>
      </c>
    </row>
    <row r="326" s="13" customFormat="1">
      <c r="A326" s="13"/>
      <c r="B326" s="225"/>
      <c r="C326" s="226"/>
      <c r="D326" s="227" t="s">
        <v>143</v>
      </c>
      <c r="E326" s="228" t="s">
        <v>19</v>
      </c>
      <c r="F326" s="229" t="s">
        <v>962</v>
      </c>
      <c r="G326" s="226"/>
      <c r="H326" s="228" t="s">
        <v>19</v>
      </c>
      <c r="I326" s="230"/>
      <c r="J326" s="226"/>
      <c r="K326" s="226"/>
      <c r="L326" s="231"/>
      <c r="M326" s="232"/>
      <c r="N326" s="233"/>
      <c r="O326" s="233"/>
      <c r="P326" s="233"/>
      <c r="Q326" s="233"/>
      <c r="R326" s="233"/>
      <c r="S326" s="233"/>
      <c r="T326" s="234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5" t="s">
        <v>143</v>
      </c>
      <c r="AU326" s="235" t="s">
        <v>83</v>
      </c>
      <c r="AV326" s="13" t="s">
        <v>80</v>
      </c>
      <c r="AW326" s="13" t="s">
        <v>33</v>
      </c>
      <c r="AX326" s="13" t="s">
        <v>72</v>
      </c>
      <c r="AY326" s="235" t="s">
        <v>132</v>
      </c>
    </row>
    <row r="327" s="14" customFormat="1">
      <c r="A327" s="14"/>
      <c r="B327" s="236"/>
      <c r="C327" s="237"/>
      <c r="D327" s="227" t="s">
        <v>143</v>
      </c>
      <c r="E327" s="238" t="s">
        <v>19</v>
      </c>
      <c r="F327" s="239" t="s">
        <v>1321</v>
      </c>
      <c r="G327" s="237"/>
      <c r="H327" s="240">
        <v>76.5</v>
      </c>
      <c r="I327" s="241"/>
      <c r="J327" s="237"/>
      <c r="K327" s="237"/>
      <c r="L327" s="242"/>
      <c r="M327" s="243"/>
      <c r="N327" s="244"/>
      <c r="O327" s="244"/>
      <c r="P327" s="244"/>
      <c r="Q327" s="244"/>
      <c r="R327" s="244"/>
      <c r="S327" s="244"/>
      <c r="T327" s="245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46" t="s">
        <v>143</v>
      </c>
      <c r="AU327" s="246" t="s">
        <v>83</v>
      </c>
      <c r="AV327" s="14" t="s">
        <v>83</v>
      </c>
      <c r="AW327" s="14" t="s">
        <v>33</v>
      </c>
      <c r="AX327" s="14" t="s">
        <v>80</v>
      </c>
      <c r="AY327" s="246" t="s">
        <v>132</v>
      </c>
    </row>
    <row r="328" s="2" customFormat="1" ht="24.15" customHeight="1">
      <c r="A328" s="41"/>
      <c r="B328" s="42"/>
      <c r="C328" s="207" t="s">
        <v>721</v>
      </c>
      <c r="D328" s="207" t="s">
        <v>134</v>
      </c>
      <c r="E328" s="208" t="s">
        <v>782</v>
      </c>
      <c r="F328" s="209" t="s">
        <v>783</v>
      </c>
      <c r="G328" s="210" t="s">
        <v>381</v>
      </c>
      <c r="H328" s="211">
        <v>14.970000000000001</v>
      </c>
      <c r="I328" s="212"/>
      <c r="J328" s="213">
        <f>ROUND(I328*H328,2)</f>
        <v>0</v>
      </c>
      <c r="K328" s="209" t="s">
        <v>138</v>
      </c>
      <c r="L328" s="47"/>
      <c r="M328" s="214" t="s">
        <v>19</v>
      </c>
      <c r="N328" s="215" t="s">
        <v>43</v>
      </c>
      <c r="O328" s="87"/>
      <c r="P328" s="216">
        <f>O328*H328</f>
        <v>0</v>
      </c>
      <c r="Q328" s="216">
        <v>0</v>
      </c>
      <c r="R328" s="216">
        <f>Q328*H328</f>
        <v>0</v>
      </c>
      <c r="S328" s="216">
        <v>0</v>
      </c>
      <c r="T328" s="217">
        <f>S328*H328</f>
        <v>0</v>
      </c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  <c r="AR328" s="218" t="s">
        <v>139</v>
      </c>
      <c r="AT328" s="218" t="s">
        <v>134</v>
      </c>
      <c r="AU328" s="218" t="s">
        <v>83</v>
      </c>
      <c r="AY328" s="20" t="s">
        <v>132</v>
      </c>
      <c r="BE328" s="219">
        <f>IF(N328="základní",J328,0)</f>
        <v>0</v>
      </c>
      <c r="BF328" s="219">
        <f>IF(N328="snížená",J328,0)</f>
        <v>0</v>
      </c>
      <c r="BG328" s="219">
        <f>IF(N328="zákl. přenesená",J328,0)</f>
        <v>0</v>
      </c>
      <c r="BH328" s="219">
        <f>IF(N328="sníž. přenesená",J328,0)</f>
        <v>0</v>
      </c>
      <c r="BI328" s="219">
        <f>IF(N328="nulová",J328,0)</f>
        <v>0</v>
      </c>
      <c r="BJ328" s="20" t="s">
        <v>80</v>
      </c>
      <c r="BK328" s="219">
        <f>ROUND(I328*H328,2)</f>
        <v>0</v>
      </c>
      <c r="BL328" s="20" t="s">
        <v>139</v>
      </c>
      <c r="BM328" s="218" t="s">
        <v>1223</v>
      </c>
    </row>
    <row r="329" s="2" customFormat="1">
      <c r="A329" s="41"/>
      <c r="B329" s="42"/>
      <c r="C329" s="43"/>
      <c r="D329" s="220" t="s">
        <v>141</v>
      </c>
      <c r="E329" s="43"/>
      <c r="F329" s="221" t="s">
        <v>785</v>
      </c>
      <c r="G329" s="43"/>
      <c r="H329" s="43"/>
      <c r="I329" s="222"/>
      <c r="J329" s="43"/>
      <c r="K329" s="43"/>
      <c r="L329" s="47"/>
      <c r="M329" s="223"/>
      <c r="N329" s="224"/>
      <c r="O329" s="87"/>
      <c r="P329" s="87"/>
      <c r="Q329" s="87"/>
      <c r="R329" s="87"/>
      <c r="S329" s="87"/>
      <c r="T329" s="88"/>
      <c r="U329" s="41"/>
      <c r="V329" s="41"/>
      <c r="W329" s="41"/>
      <c r="X329" s="41"/>
      <c r="Y329" s="41"/>
      <c r="Z329" s="41"/>
      <c r="AA329" s="41"/>
      <c r="AB329" s="41"/>
      <c r="AC329" s="41"/>
      <c r="AD329" s="41"/>
      <c r="AE329" s="41"/>
      <c r="AT329" s="20" t="s">
        <v>141</v>
      </c>
      <c r="AU329" s="20" t="s">
        <v>83</v>
      </c>
    </row>
    <row r="330" s="14" customFormat="1">
      <c r="A330" s="14"/>
      <c r="B330" s="236"/>
      <c r="C330" s="237"/>
      <c r="D330" s="227" t="s">
        <v>143</v>
      </c>
      <c r="E330" s="238" t="s">
        <v>19</v>
      </c>
      <c r="F330" s="239" t="s">
        <v>1322</v>
      </c>
      <c r="G330" s="237"/>
      <c r="H330" s="240">
        <v>12.699999999999999</v>
      </c>
      <c r="I330" s="241"/>
      <c r="J330" s="237"/>
      <c r="K330" s="237"/>
      <c r="L330" s="242"/>
      <c r="M330" s="243"/>
      <c r="N330" s="244"/>
      <c r="O330" s="244"/>
      <c r="P330" s="244"/>
      <c r="Q330" s="244"/>
      <c r="R330" s="244"/>
      <c r="S330" s="244"/>
      <c r="T330" s="245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46" t="s">
        <v>143</v>
      </c>
      <c r="AU330" s="246" t="s">
        <v>83</v>
      </c>
      <c r="AV330" s="14" t="s">
        <v>83</v>
      </c>
      <c r="AW330" s="14" t="s">
        <v>33</v>
      </c>
      <c r="AX330" s="14" t="s">
        <v>72</v>
      </c>
      <c r="AY330" s="246" t="s">
        <v>132</v>
      </c>
    </row>
    <row r="331" s="14" customFormat="1">
      <c r="A331" s="14"/>
      <c r="B331" s="236"/>
      <c r="C331" s="237"/>
      <c r="D331" s="227" t="s">
        <v>143</v>
      </c>
      <c r="E331" s="238" t="s">
        <v>19</v>
      </c>
      <c r="F331" s="239" t="s">
        <v>1323</v>
      </c>
      <c r="G331" s="237"/>
      <c r="H331" s="240">
        <v>1.7</v>
      </c>
      <c r="I331" s="241"/>
      <c r="J331" s="237"/>
      <c r="K331" s="237"/>
      <c r="L331" s="242"/>
      <c r="M331" s="243"/>
      <c r="N331" s="244"/>
      <c r="O331" s="244"/>
      <c r="P331" s="244"/>
      <c r="Q331" s="244"/>
      <c r="R331" s="244"/>
      <c r="S331" s="244"/>
      <c r="T331" s="245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46" t="s">
        <v>143</v>
      </c>
      <c r="AU331" s="246" t="s">
        <v>83</v>
      </c>
      <c r="AV331" s="14" t="s">
        <v>83</v>
      </c>
      <c r="AW331" s="14" t="s">
        <v>33</v>
      </c>
      <c r="AX331" s="14" t="s">
        <v>72</v>
      </c>
      <c r="AY331" s="246" t="s">
        <v>132</v>
      </c>
    </row>
    <row r="332" s="14" customFormat="1">
      <c r="A332" s="14"/>
      <c r="B332" s="236"/>
      <c r="C332" s="237"/>
      <c r="D332" s="227" t="s">
        <v>143</v>
      </c>
      <c r="E332" s="238" t="s">
        <v>19</v>
      </c>
      <c r="F332" s="239" t="s">
        <v>1324</v>
      </c>
      <c r="G332" s="237"/>
      <c r="H332" s="240">
        <v>0.56999999999999995</v>
      </c>
      <c r="I332" s="241"/>
      <c r="J332" s="237"/>
      <c r="K332" s="237"/>
      <c r="L332" s="242"/>
      <c r="M332" s="243"/>
      <c r="N332" s="244"/>
      <c r="O332" s="244"/>
      <c r="P332" s="244"/>
      <c r="Q332" s="244"/>
      <c r="R332" s="244"/>
      <c r="S332" s="244"/>
      <c r="T332" s="245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46" t="s">
        <v>143</v>
      </c>
      <c r="AU332" s="246" t="s">
        <v>83</v>
      </c>
      <c r="AV332" s="14" t="s">
        <v>83</v>
      </c>
      <c r="AW332" s="14" t="s">
        <v>33</v>
      </c>
      <c r="AX332" s="14" t="s">
        <v>72</v>
      </c>
      <c r="AY332" s="246" t="s">
        <v>132</v>
      </c>
    </row>
    <row r="333" s="15" customFormat="1">
      <c r="A333" s="15"/>
      <c r="B333" s="247"/>
      <c r="C333" s="248"/>
      <c r="D333" s="227" t="s">
        <v>143</v>
      </c>
      <c r="E333" s="249" t="s">
        <v>19</v>
      </c>
      <c r="F333" s="250" t="s">
        <v>148</v>
      </c>
      <c r="G333" s="248"/>
      <c r="H333" s="251">
        <v>14.969999999999999</v>
      </c>
      <c r="I333" s="252"/>
      <c r="J333" s="248"/>
      <c r="K333" s="248"/>
      <c r="L333" s="253"/>
      <c r="M333" s="254"/>
      <c r="N333" s="255"/>
      <c r="O333" s="255"/>
      <c r="P333" s="255"/>
      <c r="Q333" s="255"/>
      <c r="R333" s="255"/>
      <c r="S333" s="255"/>
      <c r="T333" s="256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57" t="s">
        <v>143</v>
      </c>
      <c r="AU333" s="257" t="s">
        <v>83</v>
      </c>
      <c r="AV333" s="15" t="s">
        <v>139</v>
      </c>
      <c r="AW333" s="15" t="s">
        <v>33</v>
      </c>
      <c r="AX333" s="15" t="s">
        <v>80</v>
      </c>
      <c r="AY333" s="257" t="s">
        <v>132</v>
      </c>
    </row>
    <row r="334" s="2" customFormat="1" ht="24.15" customHeight="1">
      <c r="A334" s="41"/>
      <c r="B334" s="42"/>
      <c r="C334" s="207" t="s">
        <v>727</v>
      </c>
      <c r="D334" s="207" t="s">
        <v>134</v>
      </c>
      <c r="E334" s="208" t="s">
        <v>788</v>
      </c>
      <c r="F334" s="209" t="s">
        <v>789</v>
      </c>
      <c r="G334" s="210" t="s">
        <v>381</v>
      </c>
      <c r="H334" s="211">
        <v>199.58000000000001</v>
      </c>
      <c r="I334" s="212"/>
      <c r="J334" s="213">
        <f>ROUND(I334*H334,2)</f>
        <v>0</v>
      </c>
      <c r="K334" s="209" t="s">
        <v>138</v>
      </c>
      <c r="L334" s="47"/>
      <c r="M334" s="214" t="s">
        <v>19</v>
      </c>
      <c r="N334" s="215" t="s">
        <v>43</v>
      </c>
      <c r="O334" s="87"/>
      <c r="P334" s="216">
        <f>O334*H334</f>
        <v>0</v>
      </c>
      <c r="Q334" s="216">
        <v>0</v>
      </c>
      <c r="R334" s="216">
        <f>Q334*H334</f>
        <v>0</v>
      </c>
      <c r="S334" s="216">
        <v>0</v>
      </c>
      <c r="T334" s="217">
        <f>S334*H334</f>
        <v>0</v>
      </c>
      <c r="U334" s="41"/>
      <c r="V334" s="41"/>
      <c r="W334" s="41"/>
      <c r="X334" s="41"/>
      <c r="Y334" s="41"/>
      <c r="Z334" s="41"/>
      <c r="AA334" s="41"/>
      <c r="AB334" s="41"/>
      <c r="AC334" s="41"/>
      <c r="AD334" s="41"/>
      <c r="AE334" s="41"/>
      <c r="AR334" s="218" t="s">
        <v>139</v>
      </c>
      <c r="AT334" s="218" t="s">
        <v>134</v>
      </c>
      <c r="AU334" s="218" t="s">
        <v>83</v>
      </c>
      <c r="AY334" s="20" t="s">
        <v>132</v>
      </c>
      <c r="BE334" s="219">
        <f>IF(N334="základní",J334,0)</f>
        <v>0</v>
      </c>
      <c r="BF334" s="219">
        <f>IF(N334="snížená",J334,0)</f>
        <v>0</v>
      </c>
      <c r="BG334" s="219">
        <f>IF(N334="zákl. přenesená",J334,0)</f>
        <v>0</v>
      </c>
      <c r="BH334" s="219">
        <f>IF(N334="sníž. přenesená",J334,0)</f>
        <v>0</v>
      </c>
      <c r="BI334" s="219">
        <f>IF(N334="nulová",J334,0)</f>
        <v>0</v>
      </c>
      <c r="BJ334" s="20" t="s">
        <v>80</v>
      </c>
      <c r="BK334" s="219">
        <f>ROUND(I334*H334,2)</f>
        <v>0</v>
      </c>
      <c r="BL334" s="20" t="s">
        <v>139</v>
      </c>
      <c r="BM334" s="218" t="s">
        <v>1230</v>
      </c>
    </row>
    <row r="335" s="2" customFormat="1">
      <c r="A335" s="41"/>
      <c r="B335" s="42"/>
      <c r="C335" s="43"/>
      <c r="D335" s="220" t="s">
        <v>141</v>
      </c>
      <c r="E335" s="43"/>
      <c r="F335" s="221" t="s">
        <v>791</v>
      </c>
      <c r="G335" s="43"/>
      <c r="H335" s="43"/>
      <c r="I335" s="222"/>
      <c r="J335" s="43"/>
      <c r="K335" s="43"/>
      <c r="L335" s="47"/>
      <c r="M335" s="223"/>
      <c r="N335" s="224"/>
      <c r="O335" s="87"/>
      <c r="P335" s="87"/>
      <c r="Q335" s="87"/>
      <c r="R335" s="87"/>
      <c r="S335" s="87"/>
      <c r="T335" s="88"/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T335" s="20" t="s">
        <v>141</v>
      </c>
      <c r="AU335" s="20" t="s">
        <v>83</v>
      </c>
    </row>
    <row r="336" s="13" customFormat="1">
      <c r="A336" s="13"/>
      <c r="B336" s="225"/>
      <c r="C336" s="226"/>
      <c r="D336" s="227" t="s">
        <v>143</v>
      </c>
      <c r="E336" s="228" t="s">
        <v>19</v>
      </c>
      <c r="F336" s="229" t="s">
        <v>962</v>
      </c>
      <c r="G336" s="226"/>
      <c r="H336" s="228" t="s">
        <v>19</v>
      </c>
      <c r="I336" s="230"/>
      <c r="J336" s="226"/>
      <c r="K336" s="226"/>
      <c r="L336" s="231"/>
      <c r="M336" s="232"/>
      <c r="N336" s="233"/>
      <c r="O336" s="233"/>
      <c r="P336" s="233"/>
      <c r="Q336" s="233"/>
      <c r="R336" s="233"/>
      <c r="S336" s="233"/>
      <c r="T336" s="234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5" t="s">
        <v>143</v>
      </c>
      <c r="AU336" s="235" t="s">
        <v>83</v>
      </c>
      <c r="AV336" s="13" t="s">
        <v>80</v>
      </c>
      <c r="AW336" s="13" t="s">
        <v>33</v>
      </c>
      <c r="AX336" s="13" t="s">
        <v>72</v>
      </c>
      <c r="AY336" s="235" t="s">
        <v>132</v>
      </c>
    </row>
    <row r="337" s="14" customFormat="1">
      <c r="A337" s="14"/>
      <c r="B337" s="236"/>
      <c r="C337" s="237"/>
      <c r="D337" s="227" t="s">
        <v>143</v>
      </c>
      <c r="E337" s="238" t="s">
        <v>19</v>
      </c>
      <c r="F337" s="239" t="s">
        <v>1325</v>
      </c>
      <c r="G337" s="237"/>
      <c r="H337" s="240">
        <v>190.5</v>
      </c>
      <c r="I337" s="241"/>
      <c r="J337" s="237"/>
      <c r="K337" s="237"/>
      <c r="L337" s="242"/>
      <c r="M337" s="243"/>
      <c r="N337" s="244"/>
      <c r="O337" s="244"/>
      <c r="P337" s="244"/>
      <c r="Q337" s="244"/>
      <c r="R337" s="244"/>
      <c r="S337" s="244"/>
      <c r="T337" s="245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46" t="s">
        <v>143</v>
      </c>
      <c r="AU337" s="246" t="s">
        <v>83</v>
      </c>
      <c r="AV337" s="14" t="s">
        <v>83</v>
      </c>
      <c r="AW337" s="14" t="s">
        <v>33</v>
      </c>
      <c r="AX337" s="14" t="s">
        <v>72</v>
      </c>
      <c r="AY337" s="246" t="s">
        <v>132</v>
      </c>
    </row>
    <row r="338" s="13" customFormat="1">
      <c r="A338" s="13"/>
      <c r="B338" s="225"/>
      <c r="C338" s="226"/>
      <c r="D338" s="227" t="s">
        <v>143</v>
      </c>
      <c r="E338" s="228" t="s">
        <v>19</v>
      </c>
      <c r="F338" s="229" t="s">
        <v>1233</v>
      </c>
      <c r="G338" s="226"/>
      <c r="H338" s="228" t="s">
        <v>19</v>
      </c>
      <c r="I338" s="230"/>
      <c r="J338" s="226"/>
      <c r="K338" s="226"/>
      <c r="L338" s="231"/>
      <c r="M338" s="232"/>
      <c r="N338" s="233"/>
      <c r="O338" s="233"/>
      <c r="P338" s="233"/>
      <c r="Q338" s="233"/>
      <c r="R338" s="233"/>
      <c r="S338" s="233"/>
      <c r="T338" s="234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5" t="s">
        <v>143</v>
      </c>
      <c r="AU338" s="235" t="s">
        <v>83</v>
      </c>
      <c r="AV338" s="13" t="s">
        <v>80</v>
      </c>
      <c r="AW338" s="13" t="s">
        <v>33</v>
      </c>
      <c r="AX338" s="13" t="s">
        <v>72</v>
      </c>
      <c r="AY338" s="235" t="s">
        <v>132</v>
      </c>
    </row>
    <row r="339" s="14" customFormat="1">
      <c r="A339" s="14"/>
      <c r="B339" s="236"/>
      <c r="C339" s="237"/>
      <c r="D339" s="227" t="s">
        <v>143</v>
      </c>
      <c r="E339" s="238" t="s">
        <v>19</v>
      </c>
      <c r="F339" s="239" t="s">
        <v>1326</v>
      </c>
      <c r="G339" s="237"/>
      <c r="H339" s="240">
        <v>6.7999999999999998</v>
      </c>
      <c r="I339" s="241"/>
      <c r="J339" s="237"/>
      <c r="K339" s="237"/>
      <c r="L339" s="242"/>
      <c r="M339" s="243"/>
      <c r="N339" s="244"/>
      <c r="O339" s="244"/>
      <c r="P339" s="244"/>
      <c r="Q339" s="244"/>
      <c r="R339" s="244"/>
      <c r="S339" s="244"/>
      <c r="T339" s="245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46" t="s">
        <v>143</v>
      </c>
      <c r="AU339" s="246" t="s">
        <v>83</v>
      </c>
      <c r="AV339" s="14" t="s">
        <v>83</v>
      </c>
      <c r="AW339" s="14" t="s">
        <v>33</v>
      </c>
      <c r="AX339" s="14" t="s">
        <v>72</v>
      </c>
      <c r="AY339" s="246" t="s">
        <v>132</v>
      </c>
    </row>
    <row r="340" s="14" customFormat="1">
      <c r="A340" s="14"/>
      <c r="B340" s="236"/>
      <c r="C340" s="237"/>
      <c r="D340" s="227" t="s">
        <v>143</v>
      </c>
      <c r="E340" s="238" t="s">
        <v>19</v>
      </c>
      <c r="F340" s="239" t="s">
        <v>1327</v>
      </c>
      <c r="G340" s="237"/>
      <c r="H340" s="240">
        <v>2.2799999999999998</v>
      </c>
      <c r="I340" s="241"/>
      <c r="J340" s="237"/>
      <c r="K340" s="237"/>
      <c r="L340" s="242"/>
      <c r="M340" s="243"/>
      <c r="N340" s="244"/>
      <c r="O340" s="244"/>
      <c r="P340" s="244"/>
      <c r="Q340" s="244"/>
      <c r="R340" s="244"/>
      <c r="S340" s="244"/>
      <c r="T340" s="245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46" t="s">
        <v>143</v>
      </c>
      <c r="AU340" s="246" t="s">
        <v>83</v>
      </c>
      <c r="AV340" s="14" t="s">
        <v>83</v>
      </c>
      <c r="AW340" s="14" t="s">
        <v>33</v>
      </c>
      <c r="AX340" s="14" t="s">
        <v>72</v>
      </c>
      <c r="AY340" s="246" t="s">
        <v>132</v>
      </c>
    </row>
    <row r="341" s="15" customFormat="1">
      <c r="A341" s="15"/>
      <c r="B341" s="247"/>
      <c r="C341" s="248"/>
      <c r="D341" s="227" t="s">
        <v>143</v>
      </c>
      <c r="E341" s="249" t="s">
        <v>19</v>
      </c>
      <c r="F341" s="250" t="s">
        <v>148</v>
      </c>
      <c r="G341" s="248"/>
      <c r="H341" s="251">
        <v>199.58000000000001</v>
      </c>
      <c r="I341" s="252"/>
      <c r="J341" s="248"/>
      <c r="K341" s="248"/>
      <c r="L341" s="253"/>
      <c r="M341" s="254"/>
      <c r="N341" s="255"/>
      <c r="O341" s="255"/>
      <c r="P341" s="255"/>
      <c r="Q341" s="255"/>
      <c r="R341" s="255"/>
      <c r="S341" s="255"/>
      <c r="T341" s="256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T341" s="257" t="s">
        <v>143</v>
      </c>
      <c r="AU341" s="257" t="s">
        <v>83</v>
      </c>
      <c r="AV341" s="15" t="s">
        <v>139</v>
      </c>
      <c r="AW341" s="15" t="s">
        <v>33</v>
      </c>
      <c r="AX341" s="15" t="s">
        <v>80</v>
      </c>
      <c r="AY341" s="257" t="s">
        <v>132</v>
      </c>
    </row>
    <row r="342" s="2" customFormat="1" ht="24.15" customHeight="1">
      <c r="A342" s="41"/>
      <c r="B342" s="42"/>
      <c r="C342" s="207" t="s">
        <v>734</v>
      </c>
      <c r="D342" s="207" t="s">
        <v>134</v>
      </c>
      <c r="E342" s="208" t="s">
        <v>796</v>
      </c>
      <c r="F342" s="209" t="s">
        <v>797</v>
      </c>
      <c r="G342" s="210" t="s">
        <v>381</v>
      </c>
      <c r="H342" s="211">
        <v>12.699999999999999</v>
      </c>
      <c r="I342" s="212"/>
      <c r="J342" s="213">
        <f>ROUND(I342*H342,2)</f>
        <v>0</v>
      </c>
      <c r="K342" s="209" t="s">
        <v>138</v>
      </c>
      <c r="L342" s="47"/>
      <c r="M342" s="214" t="s">
        <v>19</v>
      </c>
      <c r="N342" s="215" t="s">
        <v>43</v>
      </c>
      <c r="O342" s="87"/>
      <c r="P342" s="216">
        <f>O342*H342</f>
        <v>0</v>
      </c>
      <c r="Q342" s="216">
        <v>0</v>
      </c>
      <c r="R342" s="216">
        <f>Q342*H342</f>
        <v>0</v>
      </c>
      <c r="S342" s="216">
        <v>0</v>
      </c>
      <c r="T342" s="217">
        <f>S342*H342</f>
        <v>0</v>
      </c>
      <c r="U342" s="41"/>
      <c r="V342" s="41"/>
      <c r="W342" s="41"/>
      <c r="X342" s="41"/>
      <c r="Y342" s="41"/>
      <c r="Z342" s="41"/>
      <c r="AA342" s="41"/>
      <c r="AB342" s="41"/>
      <c r="AC342" s="41"/>
      <c r="AD342" s="41"/>
      <c r="AE342" s="41"/>
      <c r="AR342" s="218" t="s">
        <v>139</v>
      </c>
      <c r="AT342" s="218" t="s">
        <v>134</v>
      </c>
      <c r="AU342" s="218" t="s">
        <v>83</v>
      </c>
      <c r="AY342" s="20" t="s">
        <v>132</v>
      </c>
      <c r="BE342" s="219">
        <f>IF(N342="základní",J342,0)</f>
        <v>0</v>
      </c>
      <c r="BF342" s="219">
        <f>IF(N342="snížená",J342,0)</f>
        <v>0</v>
      </c>
      <c r="BG342" s="219">
        <f>IF(N342="zákl. přenesená",J342,0)</f>
        <v>0</v>
      </c>
      <c r="BH342" s="219">
        <f>IF(N342="sníž. přenesená",J342,0)</f>
        <v>0</v>
      </c>
      <c r="BI342" s="219">
        <f>IF(N342="nulová",J342,0)</f>
        <v>0</v>
      </c>
      <c r="BJ342" s="20" t="s">
        <v>80</v>
      </c>
      <c r="BK342" s="219">
        <f>ROUND(I342*H342,2)</f>
        <v>0</v>
      </c>
      <c r="BL342" s="20" t="s">
        <v>139</v>
      </c>
      <c r="BM342" s="218" t="s">
        <v>1238</v>
      </c>
    </row>
    <row r="343" s="2" customFormat="1">
      <c r="A343" s="41"/>
      <c r="B343" s="42"/>
      <c r="C343" s="43"/>
      <c r="D343" s="220" t="s">
        <v>141</v>
      </c>
      <c r="E343" s="43"/>
      <c r="F343" s="221" t="s">
        <v>799</v>
      </c>
      <c r="G343" s="43"/>
      <c r="H343" s="43"/>
      <c r="I343" s="222"/>
      <c r="J343" s="43"/>
      <c r="K343" s="43"/>
      <c r="L343" s="47"/>
      <c r="M343" s="223"/>
      <c r="N343" s="224"/>
      <c r="O343" s="87"/>
      <c r="P343" s="87"/>
      <c r="Q343" s="87"/>
      <c r="R343" s="87"/>
      <c r="S343" s="87"/>
      <c r="T343" s="88"/>
      <c r="U343" s="41"/>
      <c r="V343" s="41"/>
      <c r="W343" s="41"/>
      <c r="X343" s="41"/>
      <c r="Y343" s="41"/>
      <c r="Z343" s="41"/>
      <c r="AA343" s="41"/>
      <c r="AB343" s="41"/>
      <c r="AC343" s="41"/>
      <c r="AD343" s="41"/>
      <c r="AE343" s="41"/>
      <c r="AT343" s="20" t="s">
        <v>141</v>
      </c>
      <c r="AU343" s="20" t="s">
        <v>83</v>
      </c>
    </row>
    <row r="344" s="14" customFormat="1">
      <c r="A344" s="14"/>
      <c r="B344" s="236"/>
      <c r="C344" s="237"/>
      <c r="D344" s="227" t="s">
        <v>143</v>
      </c>
      <c r="E344" s="238" t="s">
        <v>19</v>
      </c>
      <c r="F344" s="239" t="s">
        <v>1328</v>
      </c>
      <c r="G344" s="237"/>
      <c r="H344" s="240">
        <v>12.699999999999999</v>
      </c>
      <c r="I344" s="241"/>
      <c r="J344" s="237"/>
      <c r="K344" s="237"/>
      <c r="L344" s="242"/>
      <c r="M344" s="243"/>
      <c r="N344" s="244"/>
      <c r="O344" s="244"/>
      <c r="P344" s="244"/>
      <c r="Q344" s="244"/>
      <c r="R344" s="244"/>
      <c r="S344" s="244"/>
      <c r="T344" s="245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46" t="s">
        <v>143</v>
      </c>
      <c r="AU344" s="246" t="s">
        <v>83</v>
      </c>
      <c r="AV344" s="14" t="s">
        <v>83</v>
      </c>
      <c r="AW344" s="14" t="s">
        <v>33</v>
      </c>
      <c r="AX344" s="14" t="s">
        <v>80</v>
      </c>
      <c r="AY344" s="246" t="s">
        <v>132</v>
      </c>
    </row>
    <row r="345" s="2" customFormat="1" ht="24.15" customHeight="1">
      <c r="A345" s="41"/>
      <c r="B345" s="42"/>
      <c r="C345" s="207" t="s">
        <v>738</v>
      </c>
      <c r="D345" s="207" t="s">
        <v>134</v>
      </c>
      <c r="E345" s="208" t="s">
        <v>417</v>
      </c>
      <c r="F345" s="209" t="s">
        <v>418</v>
      </c>
      <c r="G345" s="210" t="s">
        <v>381</v>
      </c>
      <c r="H345" s="211">
        <v>19.800000000000001</v>
      </c>
      <c r="I345" s="212"/>
      <c r="J345" s="213">
        <f>ROUND(I345*H345,2)</f>
        <v>0</v>
      </c>
      <c r="K345" s="209" t="s">
        <v>138</v>
      </c>
      <c r="L345" s="47"/>
      <c r="M345" s="214" t="s">
        <v>19</v>
      </c>
      <c r="N345" s="215" t="s">
        <v>43</v>
      </c>
      <c r="O345" s="87"/>
      <c r="P345" s="216">
        <f>O345*H345</f>
        <v>0</v>
      </c>
      <c r="Q345" s="216">
        <v>0</v>
      </c>
      <c r="R345" s="216">
        <f>Q345*H345</f>
        <v>0</v>
      </c>
      <c r="S345" s="216">
        <v>0</v>
      </c>
      <c r="T345" s="217">
        <f>S345*H345</f>
        <v>0</v>
      </c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R345" s="218" t="s">
        <v>139</v>
      </c>
      <c r="AT345" s="218" t="s">
        <v>134</v>
      </c>
      <c r="AU345" s="218" t="s">
        <v>83</v>
      </c>
      <c r="AY345" s="20" t="s">
        <v>132</v>
      </c>
      <c r="BE345" s="219">
        <f>IF(N345="základní",J345,0)</f>
        <v>0</v>
      </c>
      <c r="BF345" s="219">
        <f>IF(N345="snížená",J345,0)</f>
        <v>0</v>
      </c>
      <c r="BG345" s="219">
        <f>IF(N345="zákl. přenesená",J345,0)</f>
        <v>0</v>
      </c>
      <c r="BH345" s="219">
        <f>IF(N345="sníž. přenesená",J345,0)</f>
        <v>0</v>
      </c>
      <c r="BI345" s="219">
        <f>IF(N345="nulová",J345,0)</f>
        <v>0</v>
      </c>
      <c r="BJ345" s="20" t="s">
        <v>80</v>
      </c>
      <c r="BK345" s="219">
        <f>ROUND(I345*H345,2)</f>
        <v>0</v>
      </c>
      <c r="BL345" s="20" t="s">
        <v>139</v>
      </c>
      <c r="BM345" s="218" t="s">
        <v>419</v>
      </c>
    </row>
    <row r="346" s="2" customFormat="1">
      <c r="A346" s="41"/>
      <c r="B346" s="42"/>
      <c r="C346" s="43"/>
      <c r="D346" s="220" t="s">
        <v>141</v>
      </c>
      <c r="E346" s="43"/>
      <c r="F346" s="221" t="s">
        <v>420</v>
      </c>
      <c r="G346" s="43"/>
      <c r="H346" s="43"/>
      <c r="I346" s="222"/>
      <c r="J346" s="43"/>
      <c r="K346" s="43"/>
      <c r="L346" s="47"/>
      <c r="M346" s="223"/>
      <c r="N346" s="224"/>
      <c r="O346" s="87"/>
      <c r="P346" s="87"/>
      <c r="Q346" s="87"/>
      <c r="R346" s="87"/>
      <c r="S346" s="87"/>
      <c r="T346" s="88"/>
      <c r="U346" s="41"/>
      <c r="V346" s="41"/>
      <c r="W346" s="41"/>
      <c r="X346" s="41"/>
      <c r="Y346" s="41"/>
      <c r="Z346" s="41"/>
      <c r="AA346" s="41"/>
      <c r="AB346" s="41"/>
      <c r="AC346" s="41"/>
      <c r="AD346" s="41"/>
      <c r="AE346" s="41"/>
      <c r="AT346" s="20" t="s">
        <v>141</v>
      </c>
      <c r="AU346" s="20" t="s">
        <v>83</v>
      </c>
    </row>
    <row r="347" s="14" customFormat="1">
      <c r="A347" s="14"/>
      <c r="B347" s="236"/>
      <c r="C347" s="237"/>
      <c r="D347" s="227" t="s">
        <v>143</v>
      </c>
      <c r="E347" s="238" t="s">
        <v>19</v>
      </c>
      <c r="F347" s="239" t="s">
        <v>1329</v>
      </c>
      <c r="G347" s="237"/>
      <c r="H347" s="240">
        <v>17.399999999999999</v>
      </c>
      <c r="I347" s="241"/>
      <c r="J347" s="237"/>
      <c r="K347" s="237"/>
      <c r="L347" s="242"/>
      <c r="M347" s="243"/>
      <c r="N347" s="244"/>
      <c r="O347" s="244"/>
      <c r="P347" s="244"/>
      <c r="Q347" s="244"/>
      <c r="R347" s="244"/>
      <c r="S347" s="244"/>
      <c r="T347" s="245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6" t="s">
        <v>143</v>
      </c>
      <c r="AU347" s="246" t="s">
        <v>83</v>
      </c>
      <c r="AV347" s="14" t="s">
        <v>83</v>
      </c>
      <c r="AW347" s="14" t="s">
        <v>33</v>
      </c>
      <c r="AX347" s="14" t="s">
        <v>72</v>
      </c>
      <c r="AY347" s="246" t="s">
        <v>132</v>
      </c>
    </row>
    <row r="348" s="14" customFormat="1">
      <c r="A348" s="14"/>
      <c r="B348" s="236"/>
      <c r="C348" s="237"/>
      <c r="D348" s="227" t="s">
        <v>143</v>
      </c>
      <c r="E348" s="238" t="s">
        <v>19</v>
      </c>
      <c r="F348" s="239" t="s">
        <v>1330</v>
      </c>
      <c r="G348" s="237"/>
      <c r="H348" s="240">
        <v>2.3999999999999999</v>
      </c>
      <c r="I348" s="241"/>
      <c r="J348" s="237"/>
      <c r="K348" s="237"/>
      <c r="L348" s="242"/>
      <c r="M348" s="243"/>
      <c r="N348" s="244"/>
      <c r="O348" s="244"/>
      <c r="P348" s="244"/>
      <c r="Q348" s="244"/>
      <c r="R348" s="244"/>
      <c r="S348" s="244"/>
      <c r="T348" s="245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46" t="s">
        <v>143</v>
      </c>
      <c r="AU348" s="246" t="s">
        <v>83</v>
      </c>
      <c r="AV348" s="14" t="s">
        <v>83</v>
      </c>
      <c r="AW348" s="14" t="s">
        <v>33</v>
      </c>
      <c r="AX348" s="14" t="s">
        <v>72</v>
      </c>
      <c r="AY348" s="246" t="s">
        <v>132</v>
      </c>
    </row>
    <row r="349" s="15" customFormat="1">
      <c r="A349" s="15"/>
      <c r="B349" s="247"/>
      <c r="C349" s="248"/>
      <c r="D349" s="227" t="s">
        <v>143</v>
      </c>
      <c r="E349" s="249" t="s">
        <v>19</v>
      </c>
      <c r="F349" s="250" t="s">
        <v>148</v>
      </c>
      <c r="G349" s="248"/>
      <c r="H349" s="251">
        <v>19.799999999999997</v>
      </c>
      <c r="I349" s="252"/>
      <c r="J349" s="248"/>
      <c r="K349" s="248"/>
      <c r="L349" s="253"/>
      <c r="M349" s="254"/>
      <c r="N349" s="255"/>
      <c r="O349" s="255"/>
      <c r="P349" s="255"/>
      <c r="Q349" s="255"/>
      <c r="R349" s="255"/>
      <c r="S349" s="255"/>
      <c r="T349" s="256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257" t="s">
        <v>143</v>
      </c>
      <c r="AU349" s="257" t="s">
        <v>83</v>
      </c>
      <c r="AV349" s="15" t="s">
        <v>139</v>
      </c>
      <c r="AW349" s="15" t="s">
        <v>33</v>
      </c>
      <c r="AX349" s="15" t="s">
        <v>80</v>
      </c>
      <c r="AY349" s="257" t="s">
        <v>132</v>
      </c>
    </row>
    <row r="350" s="2" customFormat="1" ht="24.15" customHeight="1">
      <c r="A350" s="41"/>
      <c r="B350" s="42"/>
      <c r="C350" s="207" t="s">
        <v>739</v>
      </c>
      <c r="D350" s="207" t="s">
        <v>134</v>
      </c>
      <c r="E350" s="208" t="s">
        <v>423</v>
      </c>
      <c r="F350" s="209" t="s">
        <v>424</v>
      </c>
      <c r="G350" s="210" t="s">
        <v>381</v>
      </c>
      <c r="H350" s="211">
        <v>5.0999999999999996</v>
      </c>
      <c r="I350" s="212"/>
      <c r="J350" s="213">
        <f>ROUND(I350*H350,2)</f>
        <v>0</v>
      </c>
      <c r="K350" s="209" t="s">
        <v>138</v>
      </c>
      <c r="L350" s="47"/>
      <c r="M350" s="214" t="s">
        <v>19</v>
      </c>
      <c r="N350" s="215" t="s">
        <v>43</v>
      </c>
      <c r="O350" s="87"/>
      <c r="P350" s="216">
        <f>O350*H350</f>
        <v>0</v>
      </c>
      <c r="Q350" s="216">
        <v>0</v>
      </c>
      <c r="R350" s="216">
        <f>Q350*H350</f>
        <v>0</v>
      </c>
      <c r="S350" s="216">
        <v>0</v>
      </c>
      <c r="T350" s="217">
        <f>S350*H350</f>
        <v>0</v>
      </c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R350" s="218" t="s">
        <v>139</v>
      </c>
      <c r="AT350" s="218" t="s">
        <v>134</v>
      </c>
      <c r="AU350" s="218" t="s">
        <v>83</v>
      </c>
      <c r="AY350" s="20" t="s">
        <v>132</v>
      </c>
      <c r="BE350" s="219">
        <f>IF(N350="základní",J350,0)</f>
        <v>0</v>
      </c>
      <c r="BF350" s="219">
        <f>IF(N350="snížená",J350,0)</f>
        <v>0</v>
      </c>
      <c r="BG350" s="219">
        <f>IF(N350="zákl. přenesená",J350,0)</f>
        <v>0</v>
      </c>
      <c r="BH350" s="219">
        <f>IF(N350="sníž. přenesená",J350,0)</f>
        <v>0</v>
      </c>
      <c r="BI350" s="219">
        <f>IF(N350="nulová",J350,0)</f>
        <v>0</v>
      </c>
      <c r="BJ350" s="20" t="s">
        <v>80</v>
      </c>
      <c r="BK350" s="219">
        <f>ROUND(I350*H350,2)</f>
        <v>0</v>
      </c>
      <c r="BL350" s="20" t="s">
        <v>139</v>
      </c>
      <c r="BM350" s="218" t="s">
        <v>425</v>
      </c>
    </row>
    <row r="351" s="2" customFormat="1">
      <c r="A351" s="41"/>
      <c r="B351" s="42"/>
      <c r="C351" s="43"/>
      <c r="D351" s="220" t="s">
        <v>141</v>
      </c>
      <c r="E351" s="43"/>
      <c r="F351" s="221" t="s">
        <v>426</v>
      </c>
      <c r="G351" s="43"/>
      <c r="H351" s="43"/>
      <c r="I351" s="222"/>
      <c r="J351" s="43"/>
      <c r="K351" s="43"/>
      <c r="L351" s="47"/>
      <c r="M351" s="223"/>
      <c r="N351" s="224"/>
      <c r="O351" s="87"/>
      <c r="P351" s="87"/>
      <c r="Q351" s="87"/>
      <c r="R351" s="87"/>
      <c r="S351" s="87"/>
      <c r="T351" s="88"/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T351" s="20" t="s">
        <v>141</v>
      </c>
      <c r="AU351" s="20" t="s">
        <v>83</v>
      </c>
    </row>
    <row r="352" s="14" customFormat="1">
      <c r="A352" s="14"/>
      <c r="B352" s="236"/>
      <c r="C352" s="237"/>
      <c r="D352" s="227" t="s">
        <v>143</v>
      </c>
      <c r="E352" s="238" t="s">
        <v>19</v>
      </c>
      <c r="F352" s="239" t="s">
        <v>1320</v>
      </c>
      <c r="G352" s="237"/>
      <c r="H352" s="240">
        <v>5.0999999999999996</v>
      </c>
      <c r="I352" s="241"/>
      <c r="J352" s="237"/>
      <c r="K352" s="237"/>
      <c r="L352" s="242"/>
      <c r="M352" s="243"/>
      <c r="N352" s="244"/>
      <c r="O352" s="244"/>
      <c r="P352" s="244"/>
      <c r="Q352" s="244"/>
      <c r="R352" s="244"/>
      <c r="S352" s="244"/>
      <c r="T352" s="245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46" t="s">
        <v>143</v>
      </c>
      <c r="AU352" s="246" t="s">
        <v>83</v>
      </c>
      <c r="AV352" s="14" t="s">
        <v>83</v>
      </c>
      <c r="AW352" s="14" t="s">
        <v>33</v>
      </c>
      <c r="AX352" s="14" t="s">
        <v>80</v>
      </c>
      <c r="AY352" s="246" t="s">
        <v>132</v>
      </c>
    </row>
    <row r="353" s="12" customFormat="1" ht="22.8" customHeight="1">
      <c r="A353" s="12"/>
      <c r="B353" s="191"/>
      <c r="C353" s="192"/>
      <c r="D353" s="193" t="s">
        <v>71</v>
      </c>
      <c r="E353" s="205" t="s">
        <v>427</v>
      </c>
      <c r="F353" s="205" t="s">
        <v>428</v>
      </c>
      <c r="G353" s="192"/>
      <c r="H353" s="192"/>
      <c r="I353" s="195"/>
      <c r="J353" s="206">
        <f>BK353</f>
        <v>0</v>
      </c>
      <c r="K353" s="192"/>
      <c r="L353" s="197"/>
      <c r="M353" s="198"/>
      <c r="N353" s="199"/>
      <c r="O353" s="199"/>
      <c r="P353" s="200">
        <f>SUM(P354:P355)</f>
        <v>0</v>
      </c>
      <c r="Q353" s="199"/>
      <c r="R353" s="200">
        <f>SUM(R354:R355)</f>
        <v>0</v>
      </c>
      <c r="S353" s="199"/>
      <c r="T353" s="201">
        <f>SUM(T354:T355)</f>
        <v>0</v>
      </c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R353" s="202" t="s">
        <v>80</v>
      </c>
      <c r="AT353" s="203" t="s">
        <v>71</v>
      </c>
      <c r="AU353" s="203" t="s">
        <v>80</v>
      </c>
      <c r="AY353" s="202" t="s">
        <v>132</v>
      </c>
      <c r="BK353" s="204">
        <f>SUM(BK354:BK355)</f>
        <v>0</v>
      </c>
    </row>
    <row r="354" s="2" customFormat="1" ht="24.15" customHeight="1">
      <c r="A354" s="41"/>
      <c r="B354" s="42"/>
      <c r="C354" s="207" t="s">
        <v>740</v>
      </c>
      <c r="D354" s="207" t="s">
        <v>134</v>
      </c>
      <c r="E354" s="208" t="s">
        <v>430</v>
      </c>
      <c r="F354" s="209" t="s">
        <v>431</v>
      </c>
      <c r="G354" s="210" t="s">
        <v>381</v>
      </c>
      <c r="H354" s="211">
        <v>28.547999999999998</v>
      </c>
      <c r="I354" s="212"/>
      <c r="J354" s="213">
        <f>ROUND(I354*H354,2)</f>
        <v>0</v>
      </c>
      <c r="K354" s="209" t="s">
        <v>138</v>
      </c>
      <c r="L354" s="47"/>
      <c r="M354" s="214" t="s">
        <v>19</v>
      </c>
      <c r="N354" s="215" t="s">
        <v>43</v>
      </c>
      <c r="O354" s="87"/>
      <c r="P354" s="216">
        <f>O354*H354</f>
        <v>0</v>
      </c>
      <c r="Q354" s="216">
        <v>0</v>
      </c>
      <c r="R354" s="216">
        <f>Q354*H354</f>
        <v>0</v>
      </c>
      <c r="S354" s="216">
        <v>0</v>
      </c>
      <c r="T354" s="217">
        <f>S354*H354</f>
        <v>0</v>
      </c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R354" s="218" t="s">
        <v>139</v>
      </c>
      <c r="AT354" s="218" t="s">
        <v>134</v>
      </c>
      <c r="AU354" s="218" t="s">
        <v>83</v>
      </c>
      <c r="AY354" s="20" t="s">
        <v>132</v>
      </c>
      <c r="BE354" s="219">
        <f>IF(N354="základní",J354,0)</f>
        <v>0</v>
      </c>
      <c r="BF354" s="219">
        <f>IF(N354="snížená",J354,0)</f>
        <v>0</v>
      </c>
      <c r="BG354" s="219">
        <f>IF(N354="zákl. přenesená",J354,0)</f>
        <v>0</v>
      </c>
      <c r="BH354" s="219">
        <f>IF(N354="sníž. přenesená",J354,0)</f>
        <v>0</v>
      </c>
      <c r="BI354" s="219">
        <f>IF(N354="nulová",J354,0)</f>
        <v>0</v>
      </c>
      <c r="BJ354" s="20" t="s">
        <v>80</v>
      </c>
      <c r="BK354" s="219">
        <f>ROUND(I354*H354,2)</f>
        <v>0</v>
      </c>
      <c r="BL354" s="20" t="s">
        <v>139</v>
      </c>
      <c r="BM354" s="218" t="s">
        <v>432</v>
      </c>
    </row>
    <row r="355" s="2" customFormat="1">
      <c r="A355" s="41"/>
      <c r="B355" s="42"/>
      <c r="C355" s="43"/>
      <c r="D355" s="220" t="s">
        <v>141</v>
      </c>
      <c r="E355" s="43"/>
      <c r="F355" s="221" t="s">
        <v>433</v>
      </c>
      <c r="G355" s="43"/>
      <c r="H355" s="43"/>
      <c r="I355" s="222"/>
      <c r="J355" s="43"/>
      <c r="K355" s="43"/>
      <c r="L355" s="47"/>
      <c r="M355" s="269"/>
      <c r="N355" s="270"/>
      <c r="O355" s="271"/>
      <c r="P355" s="271"/>
      <c r="Q355" s="271"/>
      <c r="R355" s="271"/>
      <c r="S355" s="271"/>
      <c r="T355" s="272"/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41"/>
      <c r="AT355" s="20" t="s">
        <v>141</v>
      </c>
      <c r="AU355" s="20" t="s">
        <v>83</v>
      </c>
    </row>
    <row r="356" s="2" customFormat="1" ht="6.96" customHeight="1">
      <c r="A356" s="41"/>
      <c r="B356" s="62"/>
      <c r="C356" s="63"/>
      <c r="D356" s="63"/>
      <c r="E356" s="63"/>
      <c r="F356" s="63"/>
      <c r="G356" s="63"/>
      <c r="H356" s="63"/>
      <c r="I356" s="63"/>
      <c r="J356" s="63"/>
      <c r="K356" s="63"/>
      <c r="L356" s="47"/>
      <c r="M356" s="41"/>
      <c r="O356" s="41"/>
      <c r="P356" s="41"/>
      <c r="Q356" s="41"/>
      <c r="R356" s="41"/>
      <c r="S356" s="41"/>
      <c r="T356" s="41"/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</row>
  </sheetData>
  <sheetProtection sheet="1" autoFilter="0" formatColumns="0" formatRows="0" objects="1" scenarios="1" spinCount="100000" saltValue="bsLGc1YRWU9uigFT8vqm2zi3XCH0SNRBzexkDPd64zByjgxelHeuH2hgcJcrLJfLW58/iHaozvtbt8/d1uDi+Q==" hashValue="z8dfx3N7SONZcbcApXQrO5vWCdfXOsNqqTnVe5qsgVFMg6r3wNjhr9pXiZ3bsKHt3fxSSKMEwodb3Ogipygcew==" algorithmName="SHA-512" password="CC35"/>
  <autoFilter ref="C84:K355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4_01/113106134"/>
    <hyperlink ref="F92" r:id="rId2" display="https://podminky.urs.cz/item/CS_URS_2024_01/113107322"/>
    <hyperlink ref="F95" r:id="rId3" display="https://podminky.urs.cz/item/CS_URS_2024_01/113107326"/>
    <hyperlink ref="F99" r:id="rId4" display="https://podminky.urs.cz/item/CS_URS_2024_01/113107341"/>
    <hyperlink ref="F105" r:id="rId5" display="https://podminky.urs.cz/item/CS_URS_2024_01/113202111"/>
    <hyperlink ref="F108" r:id="rId6" display="https://podminky.urs.cz/item/CS_URS_2024_01/121151103"/>
    <hyperlink ref="F112" r:id="rId7" display="https://podminky.urs.cz/item/CS_URS_2024_01/122452513"/>
    <hyperlink ref="F115" r:id="rId8" display="https://podminky.urs.cz/item/CS_URS_2024_01/162351103"/>
    <hyperlink ref="F119" r:id="rId9" display="https://podminky.urs.cz/item/CS_URS_2024_01/162351123"/>
    <hyperlink ref="F123" r:id="rId10" display="https://podminky.urs.cz/item/CS_URS_2024_01/162751137"/>
    <hyperlink ref="F129" r:id="rId11" display="https://podminky.urs.cz/item/CS_URS_2024_01/162751139"/>
    <hyperlink ref="F133" r:id="rId12" display="https://podminky.urs.cz/item/CS_URS_2024_01/167151101"/>
    <hyperlink ref="F137" r:id="rId13" display="https://podminky.urs.cz/item/CS_URS_2024_01/167151102"/>
    <hyperlink ref="F141" r:id="rId14" display="https://podminky.urs.cz/item/CS_URS_2024_01/171201231"/>
    <hyperlink ref="F145" r:id="rId15" display="https://podminky.urs.cz/item/CS_URS_2024_01/171251101"/>
    <hyperlink ref="F148" r:id="rId16" display="https://podminky.urs.cz/item/CS_URS_2024_01/171251201"/>
    <hyperlink ref="F154" r:id="rId17" display="https://podminky.urs.cz/item/CS_URS_2024_01/181252305"/>
    <hyperlink ref="F161" r:id="rId18" display="https://podminky.urs.cz/item/CS_URS_2024_01/181351003"/>
    <hyperlink ref="F164" r:id="rId19" display="https://podminky.urs.cz/item/CS_URS_2024_01/181411131"/>
    <hyperlink ref="F170" r:id="rId20" display="https://podminky.urs.cz/item/CS_URS_2024_01/564851011"/>
    <hyperlink ref="F176" r:id="rId21" display="https://podminky.urs.cz/item/CS_URS_2024_01/564871011"/>
    <hyperlink ref="F181" r:id="rId22" display="https://podminky.urs.cz/item/CS_URS_2024_01/573211107"/>
    <hyperlink ref="F185" r:id="rId23" display="https://podminky.urs.cz/item/CS_URS_2024_01/577154141"/>
    <hyperlink ref="F189" r:id="rId24" display="https://podminky.urs.cz/item/CS_URS_2024_01/596211110"/>
    <hyperlink ref="F205" r:id="rId25" display="https://podminky.urs.cz/item/CS_URS_2024_01/596211210"/>
    <hyperlink ref="F219" r:id="rId26" display="https://podminky.urs.cz/item/CS_URS_2024_01/913121111"/>
    <hyperlink ref="F226" r:id="rId27" display="https://podminky.urs.cz/item/CS_URS_2024_01/913121211"/>
    <hyperlink ref="F230" r:id="rId28" display="https://podminky.urs.cz/item/CS_URS_2024_01/913221113"/>
    <hyperlink ref="F234" r:id="rId29" display="https://podminky.urs.cz/item/CS_URS_2024_01/913221213"/>
    <hyperlink ref="F238" r:id="rId30" display="https://podminky.urs.cz/item/CS_URS_2024_01/913321111"/>
    <hyperlink ref="F243" r:id="rId31" display="https://podminky.urs.cz/item/CS_URS_2024_01/913321211"/>
    <hyperlink ref="F247" r:id="rId32" display="https://podminky.urs.cz/item/CS_URS_2024_01/914111111"/>
    <hyperlink ref="F254" r:id="rId33" display="https://podminky.urs.cz/item/CS_URS_2024_01/914511112"/>
    <hyperlink ref="F263" r:id="rId34" display="https://podminky.urs.cz/item/CS_URS_2024_01/916131213"/>
    <hyperlink ref="F268" r:id="rId35" display="https://podminky.urs.cz/item/CS_URS_2024_01/916331112"/>
    <hyperlink ref="F272" r:id="rId36" display="https://podminky.urs.cz/item/CS_URS_2024_01/916991121"/>
    <hyperlink ref="F276" r:id="rId37" display="https://podminky.urs.cz/item/CS_URS_2024_01/919731122"/>
    <hyperlink ref="F279" r:id="rId38" display="https://podminky.urs.cz/item/CS_URS_2024_01/919732211"/>
    <hyperlink ref="F282" r:id="rId39" display="https://podminky.urs.cz/item/CS_URS_2024_01/919735112"/>
    <hyperlink ref="F285" r:id="rId40" display="https://podminky.urs.cz/item/CS_URS_2024_01/938908411"/>
    <hyperlink ref="F289" r:id="rId41" display="https://podminky.urs.cz/item/CS_URS_2024_01/938909311"/>
    <hyperlink ref="F293" r:id="rId42" display="https://podminky.urs.cz/item/CS_URS_2024_01/966006132"/>
    <hyperlink ref="F302" r:id="rId43" display="https://podminky.urs.cz/item/CS_URS_2024_01/966006211"/>
    <hyperlink ref="F304" r:id="rId44" display="https://podminky.urs.cz/item/CS_URS_2024_01/966006261"/>
    <hyperlink ref="F307" r:id="rId45" display="https://podminky.urs.cz/item/CS_URS_2024_01/979054451"/>
    <hyperlink ref="F311" r:id="rId46" display="https://podminky.urs.cz/item/CS_URS_2024_01/997221551"/>
    <hyperlink ref="F316" r:id="rId47" display="https://podminky.urs.cz/item/CS_URS_2024_01/997221559"/>
    <hyperlink ref="F322" r:id="rId48" display="https://podminky.urs.cz/item/CS_URS_2024_01/997221561"/>
    <hyperlink ref="F325" r:id="rId49" display="https://podminky.urs.cz/item/CS_URS_2024_01/997221569"/>
    <hyperlink ref="F329" r:id="rId50" display="https://podminky.urs.cz/item/CS_URS_2024_01/997221571"/>
    <hyperlink ref="F335" r:id="rId51" display="https://podminky.urs.cz/item/CS_URS_2024_01/997221579"/>
    <hyperlink ref="F343" r:id="rId52" display="https://podminky.urs.cz/item/CS_URS_2024_01/997221861"/>
    <hyperlink ref="F346" r:id="rId53" display="https://podminky.urs.cz/item/CS_URS_2024_01/997221873"/>
    <hyperlink ref="F351" r:id="rId54" display="https://podminky.urs.cz/item/CS_URS_2024_01/997221875"/>
    <hyperlink ref="F355" r:id="rId55" display="https://podminky.urs.cz/item/CS_URS_2024_01/998225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6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100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83</v>
      </c>
    </row>
    <row r="4" s="1" customFormat="1" ht="24.96" customHeight="1">
      <c r="B4" s="23"/>
      <c r="D4" s="133" t="s">
        <v>104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II/201 - BROUMOV - PRŮTAH, VJEZDOVÉ BRÁNY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105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1331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15. 4. 2024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19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27</v>
      </c>
      <c r="F15" s="41"/>
      <c r="G15" s="41"/>
      <c r="H15" s="41"/>
      <c r="I15" s="135" t="s">
        <v>28</v>
      </c>
      <c r="J15" s="139" t="s">
        <v>19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29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28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31</v>
      </c>
      <c r="E20" s="41"/>
      <c r="F20" s="41"/>
      <c r="G20" s="41"/>
      <c r="H20" s="41"/>
      <c r="I20" s="135" t="s">
        <v>26</v>
      </c>
      <c r="J20" s="139" t="s">
        <v>19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32</v>
      </c>
      <c r="F21" s="41"/>
      <c r="G21" s="41"/>
      <c r="H21" s="41"/>
      <c r="I21" s="135" t="s">
        <v>28</v>
      </c>
      <c r="J21" s="139" t="s">
        <v>19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34</v>
      </c>
      <c r="E23" s="41"/>
      <c r="F23" s="41"/>
      <c r="G23" s="41"/>
      <c r="H23" s="41"/>
      <c r="I23" s="135" t="s">
        <v>26</v>
      </c>
      <c r="J23" s="139" t="s">
        <v>19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35</v>
      </c>
      <c r="F24" s="41"/>
      <c r="G24" s="41"/>
      <c r="H24" s="41"/>
      <c r="I24" s="135" t="s">
        <v>28</v>
      </c>
      <c r="J24" s="139" t="s">
        <v>19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36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38</v>
      </c>
      <c r="E30" s="41"/>
      <c r="F30" s="41"/>
      <c r="G30" s="41"/>
      <c r="H30" s="41"/>
      <c r="I30" s="41"/>
      <c r="J30" s="147">
        <f>ROUND(J85,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40</v>
      </c>
      <c r="G32" s="41"/>
      <c r="H32" s="41"/>
      <c r="I32" s="148" t="s">
        <v>39</v>
      </c>
      <c r="J32" s="148" t="s">
        <v>41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42</v>
      </c>
      <c r="E33" s="135" t="s">
        <v>43</v>
      </c>
      <c r="F33" s="150">
        <f>ROUND((SUM(BE85:BE126)),  2)</f>
        <v>0</v>
      </c>
      <c r="G33" s="41"/>
      <c r="H33" s="41"/>
      <c r="I33" s="151">
        <v>0.20999999999999999</v>
      </c>
      <c r="J33" s="150">
        <f>ROUND(((SUM(BE85:BE126))*I33),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44</v>
      </c>
      <c r="F34" s="150">
        <f>ROUND((SUM(BF85:BF126)),  2)</f>
        <v>0</v>
      </c>
      <c r="G34" s="41"/>
      <c r="H34" s="41"/>
      <c r="I34" s="151">
        <v>0.12</v>
      </c>
      <c r="J34" s="150">
        <f>ROUND(((SUM(BF85:BF126))*I34),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45</v>
      </c>
      <c r="F35" s="150">
        <f>ROUND((SUM(BG85:BG126)),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46</v>
      </c>
      <c r="F36" s="150">
        <f>ROUND((SUM(BH85:BH126)),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47</v>
      </c>
      <c r="F37" s="150">
        <f>ROUND((SUM(BI85:BI126)),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48</v>
      </c>
      <c r="E39" s="154"/>
      <c r="F39" s="154"/>
      <c r="G39" s="155" t="s">
        <v>49</v>
      </c>
      <c r="H39" s="156" t="s">
        <v>50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107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II/201 - BROUMOV - PRŮTAH, VJEZDOVÉ BRÁNY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105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901 - VRN - SÚS PK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Broumov</v>
      </c>
      <c r="G52" s="43"/>
      <c r="H52" s="43"/>
      <c r="I52" s="35" t="s">
        <v>23</v>
      </c>
      <c r="J52" s="75" t="str">
        <f>IF(J12="","",J12)</f>
        <v>15. 4. 2024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SÚS Plzeňského kraje, p.o.</v>
      </c>
      <c r="G54" s="43"/>
      <c r="H54" s="43"/>
      <c r="I54" s="35" t="s">
        <v>31</v>
      </c>
      <c r="J54" s="39" t="str">
        <f>E21</f>
        <v>Ing. Jaroslav Rojt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34</v>
      </c>
      <c r="J55" s="39" t="str">
        <f>E24</f>
        <v>Jan Leinhäupel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108</v>
      </c>
      <c r="D57" s="165"/>
      <c r="E57" s="165"/>
      <c r="F57" s="165"/>
      <c r="G57" s="165"/>
      <c r="H57" s="165"/>
      <c r="I57" s="165"/>
      <c r="J57" s="166" t="s">
        <v>109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70</v>
      </c>
      <c r="D59" s="43"/>
      <c r="E59" s="43"/>
      <c r="F59" s="43"/>
      <c r="G59" s="43"/>
      <c r="H59" s="43"/>
      <c r="I59" s="43"/>
      <c r="J59" s="105">
        <f>J85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110</v>
      </c>
    </row>
    <row r="60" s="9" customFormat="1" ht="24.96" customHeight="1">
      <c r="A60" s="9"/>
      <c r="B60" s="168"/>
      <c r="C60" s="169"/>
      <c r="D60" s="170" t="s">
        <v>1332</v>
      </c>
      <c r="E60" s="171"/>
      <c r="F60" s="171"/>
      <c r="G60" s="171"/>
      <c r="H60" s="171"/>
      <c r="I60" s="171"/>
      <c r="J60" s="172">
        <f>J86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1333</v>
      </c>
      <c r="E61" s="177"/>
      <c r="F61" s="177"/>
      <c r="G61" s="177"/>
      <c r="H61" s="177"/>
      <c r="I61" s="177"/>
      <c r="J61" s="178">
        <f>J87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1334</v>
      </c>
      <c r="E62" s="177"/>
      <c r="F62" s="177"/>
      <c r="G62" s="177"/>
      <c r="H62" s="177"/>
      <c r="I62" s="177"/>
      <c r="J62" s="178">
        <f>J103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1335</v>
      </c>
      <c r="E63" s="177"/>
      <c r="F63" s="177"/>
      <c r="G63" s="177"/>
      <c r="H63" s="177"/>
      <c r="I63" s="177"/>
      <c r="J63" s="178">
        <f>J115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1336</v>
      </c>
      <c r="E64" s="177"/>
      <c r="F64" s="177"/>
      <c r="G64" s="177"/>
      <c r="H64" s="177"/>
      <c r="I64" s="177"/>
      <c r="J64" s="178">
        <f>J119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1337</v>
      </c>
      <c r="E65" s="177"/>
      <c r="F65" s="177"/>
      <c r="G65" s="177"/>
      <c r="H65" s="177"/>
      <c r="I65" s="177"/>
      <c r="J65" s="178">
        <f>J123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137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6.96" customHeight="1">
      <c r="A67" s="41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71" s="2" customFormat="1" ht="6.96" customHeight="1">
      <c r="A71" s="41"/>
      <c r="B71" s="64"/>
      <c r="C71" s="65"/>
      <c r="D71" s="65"/>
      <c r="E71" s="65"/>
      <c r="F71" s="65"/>
      <c r="G71" s="65"/>
      <c r="H71" s="65"/>
      <c r="I71" s="65"/>
      <c r="J71" s="65"/>
      <c r="K71" s="65"/>
      <c r="L71" s="13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24.96" customHeight="1">
      <c r="A72" s="41"/>
      <c r="B72" s="42"/>
      <c r="C72" s="26" t="s">
        <v>117</v>
      </c>
      <c r="D72" s="43"/>
      <c r="E72" s="43"/>
      <c r="F72" s="43"/>
      <c r="G72" s="43"/>
      <c r="H72" s="43"/>
      <c r="I72" s="43"/>
      <c r="J72" s="43"/>
      <c r="K72" s="43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16</v>
      </c>
      <c r="D74" s="43"/>
      <c r="E74" s="43"/>
      <c r="F74" s="43"/>
      <c r="G74" s="43"/>
      <c r="H74" s="43"/>
      <c r="I74" s="43"/>
      <c r="J74" s="43"/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6.5" customHeight="1">
      <c r="A75" s="41"/>
      <c r="B75" s="42"/>
      <c r="C75" s="43"/>
      <c r="D75" s="43"/>
      <c r="E75" s="163" t="str">
        <f>E7</f>
        <v>II/201 - BROUMOV - PRŮTAH, VJEZDOVÉ BRÁNY</v>
      </c>
      <c r="F75" s="35"/>
      <c r="G75" s="35"/>
      <c r="H75" s="35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105</v>
      </c>
      <c r="D76" s="43"/>
      <c r="E76" s="43"/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6.5" customHeight="1">
      <c r="A77" s="41"/>
      <c r="B77" s="42"/>
      <c r="C77" s="43"/>
      <c r="D77" s="43"/>
      <c r="E77" s="72" t="str">
        <f>E9</f>
        <v>901 - VRN - SÚS PK</v>
      </c>
      <c r="F77" s="43"/>
      <c r="G77" s="43"/>
      <c r="H77" s="43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21</v>
      </c>
      <c r="D79" s="43"/>
      <c r="E79" s="43"/>
      <c r="F79" s="30" t="str">
        <f>F12</f>
        <v>Broumov</v>
      </c>
      <c r="G79" s="43"/>
      <c r="H79" s="43"/>
      <c r="I79" s="35" t="s">
        <v>23</v>
      </c>
      <c r="J79" s="75" t="str">
        <f>IF(J12="","",J12)</f>
        <v>15. 4. 2024</v>
      </c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5.15" customHeight="1">
      <c r="A81" s="41"/>
      <c r="B81" s="42"/>
      <c r="C81" s="35" t="s">
        <v>25</v>
      </c>
      <c r="D81" s="43"/>
      <c r="E81" s="43"/>
      <c r="F81" s="30" t="str">
        <f>E15</f>
        <v>SÚS Plzeňského kraje, p.o.</v>
      </c>
      <c r="G81" s="43"/>
      <c r="H81" s="43"/>
      <c r="I81" s="35" t="s">
        <v>31</v>
      </c>
      <c r="J81" s="39" t="str">
        <f>E21</f>
        <v>Ing. Jaroslav Rojt</v>
      </c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5.15" customHeight="1">
      <c r="A82" s="41"/>
      <c r="B82" s="42"/>
      <c r="C82" s="35" t="s">
        <v>29</v>
      </c>
      <c r="D82" s="43"/>
      <c r="E82" s="43"/>
      <c r="F82" s="30" t="str">
        <f>IF(E18="","",E18)</f>
        <v>Vyplň údaj</v>
      </c>
      <c r="G82" s="43"/>
      <c r="H82" s="43"/>
      <c r="I82" s="35" t="s">
        <v>34</v>
      </c>
      <c r="J82" s="39" t="str">
        <f>E24</f>
        <v>Jan Leinhäupel</v>
      </c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0.32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11" customFormat="1" ht="29.28" customHeight="1">
      <c r="A84" s="180"/>
      <c r="B84" s="181"/>
      <c r="C84" s="182" t="s">
        <v>118</v>
      </c>
      <c r="D84" s="183" t="s">
        <v>57</v>
      </c>
      <c r="E84" s="183" t="s">
        <v>53</v>
      </c>
      <c r="F84" s="183" t="s">
        <v>54</v>
      </c>
      <c r="G84" s="183" t="s">
        <v>119</v>
      </c>
      <c r="H84" s="183" t="s">
        <v>120</v>
      </c>
      <c r="I84" s="183" t="s">
        <v>121</v>
      </c>
      <c r="J84" s="183" t="s">
        <v>109</v>
      </c>
      <c r="K84" s="184" t="s">
        <v>122</v>
      </c>
      <c r="L84" s="185"/>
      <c r="M84" s="95" t="s">
        <v>19</v>
      </c>
      <c r="N84" s="96" t="s">
        <v>42</v>
      </c>
      <c r="O84" s="96" t="s">
        <v>123</v>
      </c>
      <c r="P84" s="96" t="s">
        <v>124</v>
      </c>
      <c r="Q84" s="96" t="s">
        <v>125</v>
      </c>
      <c r="R84" s="96" t="s">
        <v>126</v>
      </c>
      <c r="S84" s="96" t="s">
        <v>127</v>
      </c>
      <c r="T84" s="97" t="s">
        <v>128</v>
      </c>
      <c r="U84" s="180"/>
      <c r="V84" s="180"/>
      <c r="W84" s="180"/>
      <c r="X84" s="180"/>
      <c r="Y84" s="180"/>
      <c r="Z84" s="180"/>
      <c r="AA84" s="180"/>
      <c r="AB84" s="180"/>
      <c r="AC84" s="180"/>
      <c r="AD84" s="180"/>
      <c r="AE84" s="180"/>
    </row>
    <row r="85" s="2" customFormat="1" ht="22.8" customHeight="1">
      <c r="A85" s="41"/>
      <c r="B85" s="42"/>
      <c r="C85" s="102" t="s">
        <v>129</v>
      </c>
      <c r="D85" s="43"/>
      <c r="E85" s="43"/>
      <c r="F85" s="43"/>
      <c r="G85" s="43"/>
      <c r="H85" s="43"/>
      <c r="I85" s="43"/>
      <c r="J85" s="186">
        <f>BK85</f>
        <v>0</v>
      </c>
      <c r="K85" s="43"/>
      <c r="L85" s="47"/>
      <c r="M85" s="98"/>
      <c r="N85" s="187"/>
      <c r="O85" s="99"/>
      <c r="P85" s="188">
        <f>P86</f>
        <v>0</v>
      </c>
      <c r="Q85" s="99"/>
      <c r="R85" s="188">
        <f>R86</f>
        <v>0</v>
      </c>
      <c r="S85" s="99"/>
      <c r="T85" s="189">
        <f>T86</f>
        <v>0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T85" s="20" t="s">
        <v>71</v>
      </c>
      <c r="AU85" s="20" t="s">
        <v>110</v>
      </c>
      <c r="BK85" s="190">
        <f>BK86</f>
        <v>0</v>
      </c>
    </row>
    <row r="86" s="12" customFormat="1" ht="25.92" customHeight="1">
      <c r="A86" s="12"/>
      <c r="B86" s="191"/>
      <c r="C86" s="192"/>
      <c r="D86" s="193" t="s">
        <v>71</v>
      </c>
      <c r="E86" s="194" t="s">
        <v>1338</v>
      </c>
      <c r="F86" s="194" t="s">
        <v>1339</v>
      </c>
      <c r="G86" s="192"/>
      <c r="H86" s="192"/>
      <c r="I86" s="195"/>
      <c r="J86" s="196">
        <f>BK86</f>
        <v>0</v>
      </c>
      <c r="K86" s="192"/>
      <c r="L86" s="197"/>
      <c r="M86" s="198"/>
      <c r="N86" s="199"/>
      <c r="O86" s="199"/>
      <c r="P86" s="200">
        <f>P87+P103+P115+P119+P123</f>
        <v>0</v>
      </c>
      <c r="Q86" s="199"/>
      <c r="R86" s="200">
        <f>R87+R103+R115+R119+R123</f>
        <v>0</v>
      </c>
      <c r="S86" s="199"/>
      <c r="T86" s="201">
        <f>T87+T103+T115+T119+T123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2" t="s">
        <v>174</v>
      </c>
      <c r="AT86" s="203" t="s">
        <v>71</v>
      </c>
      <c r="AU86" s="203" t="s">
        <v>72</v>
      </c>
      <c r="AY86" s="202" t="s">
        <v>132</v>
      </c>
      <c r="BK86" s="204">
        <f>BK87+BK103+BK115+BK119+BK123</f>
        <v>0</v>
      </c>
    </row>
    <row r="87" s="12" customFormat="1" ht="22.8" customHeight="1">
      <c r="A87" s="12"/>
      <c r="B87" s="191"/>
      <c r="C87" s="192"/>
      <c r="D87" s="193" t="s">
        <v>71</v>
      </c>
      <c r="E87" s="205" t="s">
        <v>1340</v>
      </c>
      <c r="F87" s="205" t="s">
        <v>1341</v>
      </c>
      <c r="G87" s="192"/>
      <c r="H87" s="192"/>
      <c r="I87" s="195"/>
      <c r="J87" s="206">
        <f>BK87</f>
        <v>0</v>
      </c>
      <c r="K87" s="192"/>
      <c r="L87" s="197"/>
      <c r="M87" s="198"/>
      <c r="N87" s="199"/>
      <c r="O87" s="199"/>
      <c r="P87" s="200">
        <f>SUM(P88:P102)</f>
        <v>0</v>
      </c>
      <c r="Q87" s="199"/>
      <c r="R87" s="200">
        <f>SUM(R88:R102)</f>
        <v>0</v>
      </c>
      <c r="S87" s="199"/>
      <c r="T87" s="201">
        <f>SUM(T88:T102)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2" t="s">
        <v>174</v>
      </c>
      <c r="AT87" s="203" t="s">
        <v>71</v>
      </c>
      <c r="AU87" s="203" t="s">
        <v>80</v>
      </c>
      <c r="AY87" s="202" t="s">
        <v>132</v>
      </c>
      <c r="BK87" s="204">
        <f>SUM(BK88:BK102)</f>
        <v>0</v>
      </c>
    </row>
    <row r="88" s="2" customFormat="1" ht="24.15" customHeight="1">
      <c r="A88" s="41"/>
      <c r="B88" s="42"/>
      <c r="C88" s="207" t="s">
        <v>80</v>
      </c>
      <c r="D88" s="207" t="s">
        <v>134</v>
      </c>
      <c r="E88" s="208" t="s">
        <v>1342</v>
      </c>
      <c r="F88" s="209" t="s">
        <v>1343</v>
      </c>
      <c r="G88" s="210" t="s">
        <v>1344</v>
      </c>
      <c r="H88" s="211">
        <v>1</v>
      </c>
      <c r="I88" s="212"/>
      <c r="J88" s="213">
        <f>ROUND(I88*H88,2)</f>
        <v>0</v>
      </c>
      <c r="K88" s="209" t="s">
        <v>138</v>
      </c>
      <c r="L88" s="47"/>
      <c r="M88" s="214" t="s">
        <v>19</v>
      </c>
      <c r="N88" s="215" t="s">
        <v>43</v>
      </c>
      <c r="O88" s="87"/>
      <c r="P88" s="216">
        <f>O88*H88</f>
        <v>0</v>
      </c>
      <c r="Q88" s="216">
        <v>0</v>
      </c>
      <c r="R88" s="216">
        <f>Q88*H88</f>
        <v>0</v>
      </c>
      <c r="S88" s="216">
        <v>0</v>
      </c>
      <c r="T88" s="217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18" t="s">
        <v>1345</v>
      </c>
      <c r="AT88" s="218" t="s">
        <v>134</v>
      </c>
      <c r="AU88" s="218" t="s">
        <v>83</v>
      </c>
      <c r="AY88" s="20" t="s">
        <v>132</v>
      </c>
      <c r="BE88" s="219">
        <f>IF(N88="základní",J88,0)</f>
        <v>0</v>
      </c>
      <c r="BF88" s="219">
        <f>IF(N88="snížená",J88,0)</f>
        <v>0</v>
      </c>
      <c r="BG88" s="219">
        <f>IF(N88="zákl. přenesená",J88,0)</f>
        <v>0</v>
      </c>
      <c r="BH88" s="219">
        <f>IF(N88="sníž. přenesená",J88,0)</f>
        <v>0</v>
      </c>
      <c r="BI88" s="219">
        <f>IF(N88="nulová",J88,0)</f>
        <v>0</v>
      </c>
      <c r="BJ88" s="20" t="s">
        <v>80</v>
      </c>
      <c r="BK88" s="219">
        <f>ROUND(I88*H88,2)</f>
        <v>0</v>
      </c>
      <c r="BL88" s="20" t="s">
        <v>1345</v>
      </c>
      <c r="BM88" s="218" t="s">
        <v>1346</v>
      </c>
    </row>
    <row r="89" s="2" customFormat="1">
      <c r="A89" s="41"/>
      <c r="B89" s="42"/>
      <c r="C89" s="43"/>
      <c r="D89" s="220" t="s">
        <v>141</v>
      </c>
      <c r="E89" s="43"/>
      <c r="F89" s="221" t="s">
        <v>1347</v>
      </c>
      <c r="G89" s="43"/>
      <c r="H89" s="43"/>
      <c r="I89" s="222"/>
      <c r="J89" s="43"/>
      <c r="K89" s="43"/>
      <c r="L89" s="47"/>
      <c r="M89" s="223"/>
      <c r="N89" s="224"/>
      <c r="O89" s="87"/>
      <c r="P89" s="87"/>
      <c r="Q89" s="87"/>
      <c r="R89" s="87"/>
      <c r="S89" s="87"/>
      <c r="T89" s="88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141</v>
      </c>
      <c r="AU89" s="20" t="s">
        <v>83</v>
      </c>
    </row>
    <row r="90" s="14" customFormat="1">
      <c r="A90" s="14"/>
      <c r="B90" s="236"/>
      <c r="C90" s="237"/>
      <c r="D90" s="227" t="s">
        <v>143</v>
      </c>
      <c r="E90" s="238" t="s">
        <v>19</v>
      </c>
      <c r="F90" s="239" t="s">
        <v>1348</v>
      </c>
      <c r="G90" s="237"/>
      <c r="H90" s="240">
        <v>1</v>
      </c>
      <c r="I90" s="241"/>
      <c r="J90" s="237"/>
      <c r="K90" s="237"/>
      <c r="L90" s="242"/>
      <c r="M90" s="243"/>
      <c r="N90" s="244"/>
      <c r="O90" s="244"/>
      <c r="P90" s="244"/>
      <c r="Q90" s="244"/>
      <c r="R90" s="244"/>
      <c r="S90" s="244"/>
      <c r="T90" s="245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46" t="s">
        <v>143</v>
      </c>
      <c r="AU90" s="246" t="s">
        <v>83</v>
      </c>
      <c r="AV90" s="14" t="s">
        <v>83</v>
      </c>
      <c r="AW90" s="14" t="s">
        <v>33</v>
      </c>
      <c r="AX90" s="14" t="s">
        <v>80</v>
      </c>
      <c r="AY90" s="246" t="s">
        <v>132</v>
      </c>
    </row>
    <row r="91" s="2" customFormat="1" ht="24.15" customHeight="1">
      <c r="A91" s="41"/>
      <c r="B91" s="42"/>
      <c r="C91" s="207" t="s">
        <v>83</v>
      </c>
      <c r="D91" s="207" t="s">
        <v>134</v>
      </c>
      <c r="E91" s="208" t="s">
        <v>1349</v>
      </c>
      <c r="F91" s="209" t="s">
        <v>1350</v>
      </c>
      <c r="G91" s="210" t="s">
        <v>1344</v>
      </c>
      <c r="H91" s="211">
        <v>1</v>
      </c>
      <c r="I91" s="212"/>
      <c r="J91" s="213">
        <f>ROUND(I91*H91,2)</f>
        <v>0</v>
      </c>
      <c r="K91" s="209" t="s">
        <v>138</v>
      </c>
      <c r="L91" s="47"/>
      <c r="M91" s="214" t="s">
        <v>19</v>
      </c>
      <c r="N91" s="215" t="s">
        <v>43</v>
      </c>
      <c r="O91" s="87"/>
      <c r="P91" s="216">
        <f>O91*H91</f>
        <v>0</v>
      </c>
      <c r="Q91" s="216">
        <v>0</v>
      </c>
      <c r="R91" s="216">
        <f>Q91*H91</f>
        <v>0</v>
      </c>
      <c r="S91" s="216">
        <v>0</v>
      </c>
      <c r="T91" s="217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18" t="s">
        <v>1345</v>
      </c>
      <c r="AT91" s="218" t="s">
        <v>134</v>
      </c>
      <c r="AU91" s="218" t="s">
        <v>83</v>
      </c>
      <c r="AY91" s="20" t="s">
        <v>132</v>
      </c>
      <c r="BE91" s="219">
        <f>IF(N91="základní",J91,0)</f>
        <v>0</v>
      </c>
      <c r="BF91" s="219">
        <f>IF(N91="snížená",J91,0)</f>
        <v>0</v>
      </c>
      <c r="BG91" s="219">
        <f>IF(N91="zákl. přenesená",J91,0)</f>
        <v>0</v>
      </c>
      <c r="BH91" s="219">
        <f>IF(N91="sníž. přenesená",J91,0)</f>
        <v>0</v>
      </c>
      <c r="BI91" s="219">
        <f>IF(N91="nulová",J91,0)</f>
        <v>0</v>
      </c>
      <c r="BJ91" s="20" t="s">
        <v>80</v>
      </c>
      <c r="BK91" s="219">
        <f>ROUND(I91*H91,2)</f>
        <v>0</v>
      </c>
      <c r="BL91" s="20" t="s">
        <v>1345</v>
      </c>
      <c r="BM91" s="218" t="s">
        <v>1351</v>
      </c>
    </row>
    <row r="92" s="2" customFormat="1">
      <c r="A92" s="41"/>
      <c r="B92" s="42"/>
      <c r="C92" s="43"/>
      <c r="D92" s="220" t="s">
        <v>141</v>
      </c>
      <c r="E92" s="43"/>
      <c r="F92" s="221" t="s">
        <v>1352</v>
      </c>
      <c r="G92" s="43"/>
      <c r="H92" s="43"/>
      <c r="I92" s="222"/>
      <c r="J92" s="43"/>
      <c r="K92" s="43"/>
      <c r="L92" s="47"/>
      <c r="M92" s="223"/>
      <c r="N92" s="224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141</v>
      </c>
      <c r="AU92" s="20" t="s">
        <v>83</v>
      </c>
    </row>
    <row r="93" s="14" customFormat="1">
      <c r="A93" s="14"/>
      <c r="B93" s="236"/>
      <c r="C93" s="237"/>
      <c r="D93" s="227" t="s">
        <v>143</v>
      </c>
      <c r="E93" s="238" t="s">
        <v>19</v>
      </c>
      <c r="F93" s="239" t="s">
        <v>1353</v>
      </c>
      <c r="G93" s="237"/>
      <c r="H93" s="240">
        <v>1</v>
      </c>
      <c r="I93" s="241"/>
      <c r="J93" s="237"/>
      <c r="K93" s="237"/>
      <c r="L93" s="242"/>
      <c r="M93" s="243"/>
      <c r="N93" s="244"/>
      <c r="O93" s="244"/>
      <c r="P93" s="244"/>
      <c r="Q93" s="244"/>
      <c r="R93" s="244"/>
      <c r="S93" s="244"/>
      <c r="T93" s="245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6" t="s">
        <v>143</v>
      </c>
      <c r="AU93" s="246" t="s">
        <v>83</v>
      </c>
      <c r="AV93" s="14" t="s">
        <v>83</v>
      </c>
      <c r="AW93" s="14" t="s">
        <v>33</v>
      </c>
      <c r="AX93" s="14" t="s">
        <v>80</v>
      </c>
      <c r="AY93" s="246" t="s">
        <v>132</v>
      </c>
    </row>
    <row r="94" s="2" customFormat="1" ht="24.15" customHeight="1">
      <c r="A94" s="41"/>
      <c r="B94" s="42"/>
      <c r="C94" s="207" t="s">
        <v>157</v>
      </c>
      <c r="D94" s="207" t="s">
        <v>134</v>
      </c>
      <c r="E94" s="208" t="s">
        <v>1354</v>
      </c>
      <c r="F94" s="209" t="s">
        <v>1355</v>
      </c>
      <c r="G94" s="210" t="s">
        <v>1344</v>
      </c>
      <c r="H94" s="211">
        <v>1</v>
      </c>
      <c r="I94" s="212"/>
      <c r="J94" s="213">
        <f>ROUND(I94*H94,2)</f>
        <v>0</v>
      </c>
      <c r="K94" s="209" t="s">
        <v>138</v>
      </c>
      <c r="L94" s="47"/>
      <c r="M94" s="214" t="s">
        <v>19</v>
      </c>
      <c r="N94" s="215" t="s">
        <v>43</v>
      </c>
      <c r="O94" s="87"/>
      <c r="P94" s="216">
        <f>O94*H94</f>
        <v>0</v>
      </c>
      <c r="Q94" s="216">
        <v>0</v>
      </c>
      <c r="R94" s="216">
        <f>Q94*H94</f>
        <v>0</v>
      </c>
      <c r="S94" s="216">
        <v>0</v>
      </c>
      <c r="T94" s="217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18" t="s">
        <v>1345</v>
      </c>
      <c r="AT94" s="218" t="s">
        <v>134</v>
      </c>
      <c r="AU94" s="218" t="s">
        <v>83</v>
      </c>
      <c r="AY94" s="20" t="s">
        <v>132</v>
      </c>
      <c r="BE94" s="219">
        <f>IF(N94="základní",J94,0)</f>
        <v>0</v>
      </c>
      <c r="BF94" s="219">
        <f>IF(N94="snížená",J94,0)</f>
        <v>0</v>
      </c>
      <c r="BG94" s="219">
        <f>IF(N94="zákl. přenesená",J94,0)</f>
        <v>0</v>
      </c>
      <c r="BH94" s="219">
        <f>IF(N94="sníž. přenesená",J94,0)</f>
        <v>0</v>
      </c>
      <c r="BI94" s="219">
        <f>IF(N94="nulová",J94,0)</f>
        <v>0</v>
      </c>
      <c r="BJ94" s="20" t="s">
        <v>80</v>
      </c>
      <c r="BK94" s="219">
        <f>ROUND(I94*H94,2)</f>
        <v>0</v>
      </c>
      <c r="BL94" s="20" t="s">
        <v>1345</v>
      </c>
      <c r="BM94" s="218" t="s">
        <v>1356</v>
      </c>
    </row>
    <row r="95" s="2" customFormat="1">
      <c r="A95" s="41"/>
      <c r="B95" s="42"/>
      <c r="C95" s="43"/>
      <c r="D95" s="220" t="s">
        <v>141</v>
      </c>
      <c r="E95" s="43"/>
      <c r="F95" s="221" t="s">
        <v>1357</v>
      </c>
      <c r="G95" s="43"/>
      <c r="H95" s="43"/>
      <c r="I95" s="222"/>
      <c r="J95" s="43"/>
      <c r="K95" s="43"/>
      <c r="L95" s="47"/>
      <c r="M95" s="223"/>
      <c r="N95" s="224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141</v>
      </c>
      <c r="AU95" s="20" t="s">
        <v>83</v>
      </c>
    </row>
    <row r="96" s="14" customFormat="1">
      <c r="A96" s="14"/>
      <c r="B96" s="236"/>
      <c r="C96" s="237"/>
      <c r="D96" s="227" t="s">
        <v>143</v>
      </c>
      <c r="E96" s="238" t="s">
        <v>19</v>
      </c>
      <c r="F96" s="239" t="s">
        <v>1358</v>
      </c>
      <c r="G96" s="237"/>
      <c r="H96" s="240">
        <v>1</v>
      </c>
      <c r="I96" s="241"/>
      <c r="J96" s="237"/>
      <c r="K96" s="237"/>
      <c r="L96" s="242"/>
      <c r="M96" s="243"/>
      <c r="N96" s="244"/>
      <c r="O96" s="244"/>
      <c r="P96" s="244"/>
      <c r="Q96" s="244"/>
      <c r="R96" s="244"/>
      <c r="S96" s="244"/>
      <c r="T96" s="245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6" t="s">
        <v>143</v>
      </c>
      <c r="AU96" s="246" t="s">
        <v>83</v>
      </c>
      <c r="AV96" s="14" t="s">
        <v>83</v>
      </c>
      <c r="AW96" s="14" t="s">
        <v>33</v>
      </c>
      <c r="AX96" s="14" t="s">
        <v>80</v>
      </c>
      <c r="AY96" s="246" t="s">
        <v>132</v>
      </c>
    </row>
    <row r="97" s="13" customFormat="1">
      <c r="A97" s="13"/>
      <c r="B97" s="225"/>
      <c r="C97" s="226"/>
      <c r="D97" s="227" t="s">
        <v>143</v>
      </c>
      <c r="E97" s="228" t="s">
        <v>19</v>
      </c>
      <c r="F97" s="229" t="s">
        <v>1359</v>
      </c>
      <c r="G97" s="226"/>
      <c r="H97" s="228" t="s">
        <v>19</v>
      </c>
      <c r="I97" s="230"/>
      <c r="J97" s="226"/>
      <c r="K97" s="226"/>
      <c r="L97" s="231"/>
      <c r="M97" s="232"/>
      <c r="N97" s="233"/>
      <c r="O97" s="233"/>
      <c r="P97" s="233"/>
      <c r="Q97" s="233"/>
      <c r="R97" s="233"/>
      <c r="S97" s="233"/>
      <c r="T97" s="234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5" t="s">
        <v>143</v>
      </c>
      <c r="AU97" s="235" t="s">
        <v>83</v>
      </c>
      <c r="AV97" s="13" t="s">
        <v>80</v>
      </c>
      <c r="AW97" s="13" t="s">
        <v>33</v>
      </c>
      <c r="AX97" s="13" t="s">
        <v>72</v>
      </c>
      <c r="AY97" s="235" t="s">
        <v>132</v>
      </c>
    </row>
    <row r="98" s="2" customFormat="1" ht="16.5" customHeight="1">
      <c r="A98" s="41"/>
      <c r="B98" s="42"/>
      <c r="C98" s="207" t="s">
        <v>139</v>
      </c>
      <c r="D98" s="207" t="s">
        <v>134</v>
      </c>
      <c r="E98" s="208" t="s">
        <v>1360</v>
      </c>
      <c r="F98" s="209" t="s">
        <v>1361</v>
      </c>
      <c r="G98" s="210" t="s">
        <v>243</v>
      </c>
      <c r="H98" s="211">
        <v>4</v>
      </c>
      <c r="I98" s="212"/>
      <c r="J98" s="213">
        <f>ROUND(I98*H98,2)</f>
        <v>0</v>
      </c>
      <c r="K98" s="209" t="s">
        <v>138</v>
      </c>
      <c r="L98" s="47"/>
      <c r="M98" s="214" t="s">
        <v>19</v>
      </c>
      <c r="N98" s="215" t="s">
        <v>43</v>
      </c>
      <c r="O98" s="87"/>
      <c r="P98" s="216">
        <f>O98*H98</f>
        <v>0</v>
      </c>
      <c r="Q98" s="216">
        <v>0</v>
      </c>
      <c r="R98" s="216">
        <f>Q98*H98</f>
        <v>0</v>
      </c>
      <c r="S98" s="216">
        <v>0</v>
      </c>
      <c r="T98" s="217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18" t="s">
        <v>1345</v>
      </c>
      <c r="AT98" s="218" t="s">
        <v>134</v>
      </c>
      <c r="AU98" s="218" t="s">
        <v>83</v>
      </c>
      <c r="AY98" s="20" t="s">
        <v>132</v>
      </c>
      <c r="BE98" s="219">
        <f>IF(N98="základní",J98,0)</f>
        <v>0</v>
      </c>
      <c r="BF98" s="219">
        <f>IF(N98="snížená",J98,0)</f>
        <v>0</v>
      </c>
      <c r="BG98" s="219">
        <f>IF(N98="zákl. přenesená",J98,0)</f>
        <v>0</v>
      </c>
      <c r="BH98" s="219">
        <f>IF(N98="sníž. přenesená",J98,0)</f>
        <v>0</v>
      </c>
      <c r="BI98" s="219">
        <f>IF(N98="nulová",J98,0)</f>
        <v>0</v>
      </c>
      <c r="BJ98" s="20" t="s">
        <v>80</v>
      </c>
      <c r="BK98" s="219">
        <f>ROUND(I98*H98,2)</f>
        <v>0</v>
      </c>
      <c r="BL98" s="20" t="s">
        <v>1345</v>
      </c>
      <c r="BM98" s="218" t="s">
        <v>1362</v>
      </c>
    </row>
    <row r="99" s="2" customFormat="1">
      <c r="A99" s="41"/>
      <c r="B99" s="42"/>
      <c r="C99" s="43"/>
      <c r="D99" s="220" t="s">
        <v>141</v>
      </c>
      <c r="E99" s="43"/>
      <c r="F99" s="221" t="s">
        <v>1363</v>
      </c>
      <c r="G99" s="43"/>
      <c r="H99" s="43"/>
      <c r="I99" s="222"/>
      <c r="J99" s="43"/>
      <c r="K99" s="43"/>
      <c r="L99" s="47"/>
      <c r="M99" s="223"/>
      <c r="N99" s="224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141</v>
      </c>
      <c r="AU99" s="20" t="s">
        <v>83</v>
      </c>
    </row>
    <row r="100" s="13" customFormat="1">
      <c r="A100" s="13"/>
      <c r="B100" s="225"/>
      <c r="C100" s="226"/>
      <c r="D100" s="227" t="s">
        <v>143</v>
      </c>
      <c r="E100" s="228" t="s">
        <v>19</v>
      </c>
      <c r="F100" s="229" t="s">
        <v>1364</v>
      </c>
      <c r="G100" s="226"/>
      <c r="H100" s="228" t="s">
        <v>19</v>
      </c>
      <c r="I100" s="230"/>
      <c r="J100" s="226"/>
      <c r="K100" s="226"/>
      <c r="L100" s="231"/>
      <c r="M100" s="232"/>
      <c r="N100" s="233"/>
      <c r="O100" s="233"/>
      <c r="P100" s="233"/>
      <c r="Q100" s="233"/>
      <c r="R100" s="233"/>
      <c r="S100" s="233"/>
      <c r="T100" s="23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5" t="s">
        <v>143</v>
      </c>
      <c r="AU100" s="235" t="s">
        <v>83</v>
      </c>
      <c r="AV100" s="13" t="s">
        <v>80</v>
      </c>
      <c r="AW100" s="13" t="s">
        <v>33</v>
      </c>
      <c r="AX100" s="13" t="s">
        <v>72</v>
      </c>
      <c r="AY100" s="235" t="s">
        <v>132</v>
      </c>
    </row>
    <row r="101" s="14" customFormat="1">
      <c r="A101" s="14"/>
      <c r="B101" s="236"/>
      <c r="C101" s="237"/>
      <c r="D101" s="227" t="s">
        <v>143</v>
      </c>
      <c r="E101" s="238" t="s">
        <v>19</v>
      </c>
      <c r="F101" s="239" t="s">
        <v>1365</v>
      </c>
      <c r="G101" s="237"/>
      <c r="H101" s="240">
        <v>4</v>
      </c>
      <c r="I101" s="241"/>
      <c r="J101" s="237"/>
      <c r="K101" s="237"/>
      <c r="L101" s="242"/>
      <c r="M101" s="243"/>
      <c r="N101" s="244"/>
      <c r="O101" s="244"/>
      <c r="P101" s="244"/>
      <c r="Q101" s="244"/>
      <c r="R101" s="244"/>
      <c r="S101" s="244"/>
      <c r="T101" s="245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6" t="s">
        <v>143</v>
      </c>
      <c r="AU101" s="246" t="s">
        <v>83</v>
      </c>
      <c r="AV101" s="14" t="s">
        <v>83</v>
      </c>
      <c r="AW101" s="14" t="s">
        <v>33</v>
      </c>
      <c r="AX101" s="14" t="s">
        <v>80</v>
      </c>
      <c r="AY101" s="246" t="s">
        <v>132</v>
      </c>
    </row>
    <row r="102" s="13" customFormat="1">
      <c r="A102" s="13"/>
      <c r="B102" s="225"/>
      <c r="C102" s="226"/>
      <c r="D102" s="227" t="s">
        <v>143</v>
      </c>
      <c r="E102" s="228" t="s">
        <v>19</v>
      </c>
      <c r="F102" s="229" t="s">
        <v>1359</v>
      </c>
      <c r="G102" s="226"/>
      <c r="H102" s="228" t="s">
        <v>19</v>
      </c>
      <c r="I102" s="230"/>
      <c r="J102" s="226"/>
      <c r="K102" s="226"/>
      <c r="L102" s="231"/>
      <c r="M102" s="232"/>
      <c r="N102" s="233"/>
      <c r="O102" s="233"/>
      <c r="P102" s="233"/>
      <c r="Q102" s="233"/>
      <c r="R102" s="233"/>
      <c r="S102" s="233"/>
      <c r="T102" s="234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5" t="s">
        <v>143</v>
      </c>
      <c r="AU102" s="235" t="s">
        <v>83</v>
      </c>
      <c r="AV102" s="13" t="s">
        <v>80</v>
      </c>
      <c r="AW102" s="13" t="s">
        <v>33</v>
      </c>
      <c r="AX102" s="13" t="s">
        <v>72</v>
      </c>
      <c r="AY102" s="235" t="s">
        <v>132</v>
      </c>
    </row>
    <row r="103" s="12" customFormat="1" ht="22.8" customHeight="1">
      <c r="A103" s="12"/>
      <c r="B103" s="191"/>
      <c r="C103" s="192"/>
      <c r="D103" s="193" t="s">
        <v>71</v>
      </c>
      <c r="E103" s="205" t="s">
        <v>1366</v>
      </c>
      <c r="F103" s="205" t="s">
        <v>1367</v>
      </c>
      <c r="G103" s="192"/>
      <c r="H103" s="192"/>
      <c r="I103" s="195"/>
      <c r="J103" s="206">
        <f>BK103</f>
        <v>0</v>
      </c>
      <c r="K103" s="192"/>
      <c r="L103" s="197"/>
      <c r="M103" s="198"/>
      <c r="N103" s="199"/>
      <c r="O103" s="199"/>
      <c r="P103" s="200">
        <f>SUM(P104:P114)</f>
        <v>0</v>
      </c>
      <c r="Q103" s="199"/>
      <c r="R103" s="200">
        <f>SUM(R104:R114)</f>
        <v>0</v>
      </c>
      <c r="S103" s="199"/>
      <c r="T103" s="201">
        <f>SUM(T104:T114)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2" t="s">
        <v>174</v>
      </c>
      <c r="AT103" s="203" t="s">
        <v>71</v>
      </c>
      <c r="AU103" s="203" t="s">
        <v>80</v>
      </c>
      <c r="AY103" s="202" t="s">
        <v>132</v>
      </c>
      <c r="BK103" s="204">
        <f>SUM(BK104:BK114)</f>
        <v>0</v>
      </c>
    </row>
    <row r="104" s="2" customFormat="1" ht="16.5" customHeight="1">
      <c r="A104" s="41"/>
      <c r="B104" s="42"/>
      <c r="C104" s="207" t="s">
        <v>174</v>
      </c>
      <c r="D104" s="207" t="s">
        <v>134</v>
      </c>
      <c r="E104" s="208" t="s">
        <v>1368</v>
      </c>
      <c r="F104" s="209" t="s">
        <v>1369</v>
      </c>
      <c r="G104" s="210" t="s">
        <v>243</v>
      </c>
      <c r="H104" s="211">
        <v>2</v>
      </c>
      <c r="I104" s="212"/>
      <c r="J104" s="213">
        <f>ROUND(I104*H104,2)</f>
        <v>0</v>
      </c>
      <c r="K104" s="209" t="s">
        <v>138</v>
      </c>
      <c r="L104" s="47"/>
      <c r="M104" s="214" t="s">
        <v>19</v>
      </c>
      <c r="N104" s="215" t="s">
        <v>43</v>
      </c>
      <c r="O104" s="87"/>
      <c r="P104" s="216">
        <f>O104*H104</f>
        <v>0</v>
      </c>
      <c r="Q104" s="216">
        <v>0</v>
      </c>
      <c r="R104" s="216">
        <f>Q104*H104</f>
        <v>0</v>
      </c>
      <c r="S104" s="216">
        <v>0</v>
      </c>
      <c r="T104" s="217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18" t="s">
        <v>1345</v>
      </c>
      <c r="AT104" s="218" t="s">
        <v>134</v>
      </c>
      <c r="AU104" s="218" t="s">
        <v>83</v>
      </c>
      <c r="AY104" s="20" t="s">
        <v>132</v>
      </c>
      <c r="BE104" s="219">
        <f>IF(N104="základní",J104,0)</f>
        <v>0</v>
      </c>
      <c r="BF104" s="219">
        <f>IF(N104="snížená",J104,0)</f>
        <v>0</v>
      </c>
      <c r="BG104" s="219">
        <f>IF(N104="zákl. přenesená",J104,0)</f>
        <v>0</v>
      </c>
      <c r="BH104" s="219">
        <f>IF(N104="sníž. přenesená",J104,0)</f>
        <v>0</v>
      </c>
      <c r="BI104" s="219">
        <f>IF(N104="nulová",J104,0)</f>
        <v>0</v>
      </c>
      <c r="BJ104" s="20" t="s">
        <v>80</v>
      </c>
      <c r="BK104" s="219">
        <f>ROUND(I104*H104,2)</f>
        <v>0</v>
      </c>
      <c r="BL104" s="20" t="s">
        <v>1345</v>
      </c>
      <c r="BM104" s="218" t="s">
        <v>1370</v>
      </c>
    </row>
    <row r="105" s="2" customFormat="1">
      <c r="A105" s="41"/>
      <c r="B105" s="42"/>
      <c r="C105" s="43"/>
      <c r="D105" s="220" t="s">
        <v>141</v>
      </c>
      <c r="E105" s="43"/>
      <c r="F105" s="221" t="s">
        <v>1371</v>
      </c>
      <c r="G105" s="43"/>
      <c r="H105" s="43"/>
      <c r="I105" s="222"/>
      <c r="J105" s="43"/>
      <c r="K105" s="43"/>
      <c r="L105" s="47"/>
      <c r="M105" s="223"/>
      <c r="N105" s="224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141</v>
      </c>
      <c r="AU105" s="20" t="s">
        <v>83</v>
      </c>
    </row>
    <row r="106" s="14" customFormat="1">
      <c r="A106" s="14"/>
      <c r="B106" s="236"/>
      <c r="C106" s="237"/>
      <c r="D106" s="227" t="s">
        <v>143</v>
      </c>
      <c r="E106" s="238" t="s">
        <v>19</v>
      </c>
      <c r="F106" s="239" t="s">
        <v>1372</v>
      </c>
      <c r="G106" s="237"/>
      <c r="H106" s="240">
        <v>1</v>
      </c>
      <c r="I106" s="241"/>
      <c r="J106" s="237"/>
      <c r="K106" s="237"/>
      <c r="L106" s="242"/>
      <c r="M106" s="243"/>
      <c r="N106" s="244"/>
      <c r="O106" s="244"/>
      <c r="P106" s="244"/>
      <c r="Q106" s="244"/>
      <c r="R106" s="244"/>
      <c r="S106" s="244"/>
      <c r="T106" s="245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6" t="s">
        <v>143</v>
      </c>
      <c r="AU106" s="246" t="s">
        <v>83</v>
      </c>
      <c r="AV106" s="14" t="s">
        <v>83</v>
      </c>
      <c r="AW106" s="14" t="s">
        <v>33</v>
      </c>
      <c r="AX106" s="14" t="s">
        <v>72</v>
      </c>
      <c r="AY106" s="246" t="s">
        <v>132</v>
      </c>
    </row>
    <row r="107" s="14" customFormat="1">
      <c r="A107" s="14"/>
      <c r="B107" s="236"/>
      <c r="C107" s="237"/>
      <c r="D107" s="227" t="s">
        <v>143</v>
      </c>
      <c r="E107" s="238" t="s">
        <v>19</v>
      </c>
      <c r="F107" s="239" t="s">
        <v>1373</v>
      </c>
      <c r="G107" s="237"/>
      <c r="H107" s="240">
        <v>1</v>
      </c>
      <c r="I107" s="241"/>
      <c r="J107" s="237"/>
      <c r="K107" s="237"/>
      <c r="L107" s="242"/>
      <c r="M107" s="243"/>
      <c r="N107" s="244"/>
      <c r="O107" s="244"/>
      <c r="P107" s="244"/>
      <c r="Q107" s="244"/>
      <c r="R107" s="244"/>
      <c r="S107" s="244"/>
      <c r="T107" s="245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6" t="s">
        <v>143</v>
      </c>
      <c r="AU107" s="246" t="s">
        <v>83</v>
      </c>
      <c r="AV107" s="14" t="s">
        <v>83</v>
      </c>
      <c r="AW107" s="14" t="s">
        <v>33</v>
      </c>
      <c r="AX107" s="14" t="s">
        <v>72</v>
      </c>
      <c r="AY107" s="246" t="s">
        <v>132</v>
      </c>
    </row>
    <row r="108" s="15" customFormat="1">
      <c r="A108" s="15"/>
      <c r="B108" s="247"/>
      <c r="C108" s="248"/>
      <c r="D108" s="227" t="s">
        <v>143</v>
      </c>
      <c r="E108" s="249" t="s">
        <v>19</v>
      </c>
      <c r="F108" s="250" t="s">
        <v>148</v>
      </c>
      <c r="G108" s="248"/>
      <c r="H108" s="251">
        <v>2</v>
      </c>
      <c r="I108" s="252"/>
      <c r="J108" s="248"/>
      <c r="K108" s="248"/>
      <c r="L108" s="253"/>
      <c r="M108" s="254"/>
      <c r="N108" s="255"/>
      <c r="O108" s="255"/>
      <c r="P108" s="255"/>
      <c r="Q108" s="255"/>
      <c r="R108" s="255"/>
      <c r="S108" s="255"/>
      <c r="T108" s="256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57" t="s">
        <v>143</v>
      </c>
      <c r="AU108" s="257" t="s">
        <v>83</v>
      </c>
      <c r="AV108" s="15" t="s">
        <v>139</v>
      </c>
      <c r="AW108" s="15" t="s">
        <v>33</v>
      </c>
      <c r="AX108" s="15" t="s">
        <v>80</v>
      </c>
      <c r="AY108" s="257" t="s">
        <v>132</v>
      </c>
    </row>
    <row r="109" s="2" customFormat="1" ht="16.5" customHeight="1">
      <c r="A109" s="41"/>
      <c r="B109" s="42"/>
      <c r="C109" s="207" t="s">
        <v>180</v>
      </c>
      <c r="D109" s="207" t="s">
        <v>134</v>
      </c>
      <c r="E109" s="208" t="s">
        <v>1374</v>
      </c>
      <c r="F109" s="209" t="s">
        <v>1375</v>
      </c>
      <c r="G109" s="210" t="s">
        <v>243</v>
      </c>
      <c r="H109" s="211">
        <v>6</v>
      </c>
      <c r="I109" s="212"/>
      <c r="J109" s="213">
        <f>ROUND(I109*H109,2)</f>
        <v>0</v>
      </c>
      <c r="K109" s="209" t="s">
        <v>138</v>
      </c>
      <c r="L109" s="47"/>
      <c r="M109" s="214" t="s">
        <v>19</v>
      </c>
      <c r="N109" s="215" t="s">
        <v>43</v>
      </c>
      <c r="O109" s="87"/>
      <c r="P109" s="216">
        <f>O109*H109</f>
        <v>0</v>
      </c>
      <c r="Q109" s="216">
        <v>0</v>
      </c>
      <c r="R109" s="216">
        <f>Q109*H109</f>
        <v>0</v>
      </c>
      <c r="S109" s="216">
        <v>0</v>
      </c>
      <c r="T109" s="217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18" t="s">
        <v>1345</v>
      </c>
      <c r="AT109" s="218" t="s">
        <v>134</v>
      </c>
      <c r="AU109" s="218" t="s">
        <v>83</v>
      </c>
      <c r="AY109" s="20" t="s">
        <v>132</v>
      </c>
      <c r="BE109" s="219">
        <f>IF(N109="základní",J109,0)</f>
        <v>0</v>
      </c>
      <c r="BF109" s="219">
        <f>IF(N109="snížená",J109,0)</f>
        <v>0</v>
      </c>
      <c r="BG109" s="219">
        <f>IF(N109="zákl. přenesená",J109,0)</f>
        <v>0</v>
      </c>
      <c r="BH109" s="219">
        <f>IF(N109="sníž. přenesená",J109,0)</f>
        <v>0</v>
      </c>
      <c r="BI109" s="219">
        <f>IF(N109="nulová",J109,0)</f>
        <v>0</v>
      </c>
      <c r="BJ109" s="20" t="s">
        <v>80</v>
      </c>
      <c r="BK109" s="219">
        <f>ROUND(I109*H109,2)</f>
        <v>0</v>
      </c>
      <c r="BL109" s="20" t="s">
        <v>1345</v>
      </c>
      <c r="BM109" s="218" t="s">
        <v>1376</v>
      </c>
    </row>
    <row r="110" s="2" customFormat="1">
      <c r="A110" s="41"/>
      <c r="B110" s="42"/>
      <c r="C110" s="43"/>
      <c r="D110" s="220" t="s">
        <v>141</v>
      </c>
      <c r="E110" s="43"/>
      <c r="F110" s="221" t="s">
        <v>1377</v>
      </c>
      <c r="G110" s="43"/>
      <c r="H110" s="43"/>
      <c r="I110" s="222"/>
      <c r="J110" s="43"/>
      <c r="K110" s="43"/>
      <c r="L110" s="47"/>
      <c r="M110" s="223"/>
      <c r="N110" s="224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141</v>
      </c>
      <c r="AU110" s="20" t="s">
        <v>83</v>
      </c>
    </row>
    <row r="111" s="14" customFormat="1">
      <c r="A111" s="14"/>
      <c r="B111" s="236"/>
      <c r="C111" s="237"/>
      <c r="D111" s="227" t="s">
        <v>143</v>
      </c>
      <c r="E111" s="238" t="s">
        <v>19</v>
      </c>
      <c r="F111" s="239" t="s">
        <v>1378</v>
      </c>
      <c r="G111" s="237"/>
      <c r="H111" s="240">
        <v>6</v>
      </c>
      <c r="I111" s="241"/>
      <c r="J111" s="237"/>
      <c r="K111" s="237"/>
      <c r="L111" s="242"/>
      <c r="M111" s="243"/>
      <c r="N111" s="244"/>
      <c r="O111" s="244"/>
      <c r="P111" s="244"/>
      <c r="Q111" s="244"/>
      <c r="R111" s="244"/>
      <c r="S111" s="244"/>
      <c r="T111" s="245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6" t="s">
        <v>143</v>
      </c>
      <c r="AU111" s="246" t="s">
        <v>83</v>
      </c>
      <c r="AV111" s="14" t="s">
        <v>83</v>
      </c>
      <c r="AW111" s="14" t="s">
        <v>33</v>
      </c>
      <c r="AX111" s="14" t="s">
        <v>80</v>
      </c>
      <c r="AY111" s="246" t="s">
        <v>132</v>
      </c>
    </row>
    <row r="112" s="13" customFormat="1">
      <c r="A112" s="13"/>
      <c r="B112" s="225"/>
      <c r="C112" s="226"/>
      <c r="D112" s="227" t="s">
        <v>143</v>
      </c>
      <c r="E112" s="228" t="s">
        <v>19</v>
      </c>
      <c r="F112" s="229" t="s">
        <v>1379</v>
      </c>
      <c r="G112" s="226"/>
      <c r="H112" s="228" t="s">
        <v>19</v>
      </c>
      <c r="I112" s="230"/>
      <c r="J112" s="226"/>
      <c r="K112" s="226"/>
      <c r="L112" s="231"/>
      <c r="M112" s="232"/>
      <c r="N112" s="233"/>
      <c r="O112" s="233"/>
      <c r="P112" s="233"/>
      <c r="Q112" s="233"/>
      <c r="R112" s="233"/>
      <c r="S112" s="233"/>
      <c r="T112" s="23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5" t="s">
        <v>143</v>
      </c>
      <c r="AU112" s="235" t="s">
        <v>83</v>
      </c>
      <c r="AV112" s="13" t="s">
        <v>80</v>
      </c>
      <c r="AW112" s="13" t="s">
        <v>33</v>
      </c>
      <c r="AX112" s="13" t="s">
        <v>72</v>
      </c>
      <c r="AY112" s="235" t="s">
        <v>132</v>
      </c>
    </row>
    <row r="113" s="2" customFormat="1" ht="16.5" customHeight="1">
      <c r="A113" s="41"/>
      <c r="B113" s="42"/>
      <c r="C113" s="207" t="s">
        <v>185</v>
      </c>
      <c r="D113" s="207" t="s">
        <v>134</v>
      </c>
      <c r="E113" s="208" t="s">
        <v>1380</v>
      </c>
      <c r="F113" s="209" t="s">
        <v>1381</v>
      </c>
      <c r="G113" s="210" t="s">
        <v>243</v>
      </c>
      <c r="H113" s="211">
        <v>2</v>
      </c>
      <c r="I113" s="212"/>
      <c r="J113" s="213">
        <f>ROUND(I113*H113,2)</f>
        <v>0</v>
      </c>
      <c r="K113" s="209" t="s">
        <v>138</v>
      </c>
      <c r="L113" s="47"/>
      <c r="M113" s="214" t="s">
        <v>19</v>
      </c>
      <c r="N113" s="215" t="s">
        <v>43</v>
      </c>
      <c r="O113" s="87"/>
      <c r="P113" s="216">
        <f>O113*H113</f>
        <v>0</v>
      </c>
      <c r="Q113" s="216">
        <v>0</v>
      </c>
      <c r="R113" s="216">
        <f>Q113*H113</f>
        <v>0</v>
      </c>
      <c r="S113" s="216">
        <v>0</v>
      </c>
      <c r="T113" s="217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18" t="s">
        <v>1345</v>
      </c>
      <c r="AT113" s="218" t="s">
        <v>134</v>
      </c>
      <c r="AU113" s="218" t="s">
        <v>83</v>
      </c>
      <c r="AY113" s="20" t="s">
        <v>132</v>
      </c>
      <c r="BE113" s="219">
        <f>IF(N113="základní",J113,0)</f>
        <v>0</v>
      </c>
      <c r="BF113" s="219">
        <f>IF(N113="snížená",J113,0)</f>
        <v>0</v>
      </c>
      <c r="BG113" s="219">
        <f>IF(N113="zákl. přenesená",J113,0)</f>
        <v>0</v>
      </c>
      <c r="BH113" s="219">
        <f>IF(N113="sníž. přenesená",J113,0)</f>
        <v>0</v>
      </c>
      <c r="BI113" s="219">
        <f>IF(N113="nulová",J113,0)</f>
        <v>0</v>
      </c>
      <c r="BJ113" s="20" t="s">
        <v>80</v>
      </c>
      <c r="BK113" s="219">
        <f>ROUND(I113*H113,2)</f>
        <v>0</v>
      </c>
      <c r="BL113" s="20" t="s">
        <v>1345</v>
      </c>
      <c r="BM113" s="218" t="s">
        <v>1382</v>
      </c>
    </row>
    <row r="114" s="2" customFormat="1">
      <c r="A114" s="41"/>
      <c r="B114" s="42"/>
      <c r="C114" s="43"/>
      <c r="D114" s="220" t="s">
        <v>141</v>
      </c>
      <c r="E114" s="43"/>
      <c r="F114" s="221" t="s">
        <v>1383</v>
      </c>
      <c r="G114" s="43"/>
      <c r="H114" s="43"/>
      <c r="I114" s="222"/>
      <c r="J114" s="43"/>
      <c r="K114" s="43"/>
      <c r="L114" s="47"/>
      <c r="M114" s="223"/>
      <c r="N114" s="224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141</v>
      </c>
      <c r="AU114" s="20" t="s">
        <v>83</v>
      </c>
    </row>
    <row r="115" s="12" customFormat="1" ht="22.8" customHeight="1">
      <c r="A115" s="12"/>
      <c r="B115" s="191"/>
      <c r="C115" s="192"/>
      <c r="D115" s="193" t="s">
        <v>71</v>
      </c>
      <c r="E115" s="205" t="s">
        <v>1384</v>
      </c>
      <c r="F115" s="205" t="s">
        <v>1385</v>
      </c>
      <c r="G115" s="192"/>
      <c r="H115" s="192"/>
      <c r="I115" s="195"/>
      <c r="J115" s="206">
        <f>BK115</f>
        <v>0</v>
      </c>
      <c r="K115" s="192"/>
      <c r="L115" s="197"/>
      <c r="M115" s="198"/>
      <c r="N115" s="199"/>
      <c r="O115" s="199"/>
      <c r="P115" s="200">
        <f>SUM(P116:P118)</f>
        <v>0</v>
      </c>
      <c r="Q115" s="199"/>
      <c r="R115" s="200">
        <f>SUM(R116:R118)</f>
        <v>0</v>
      </c>
      <c r="S115" s="199"/>
      <c r="T115" s="201">
        <f>SUM(T116:T118)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02" t="s">
        <v>174</v>
      </c>
      <c r="AT115" s="203" t="s">
        <v>71</v>
      </c>
      <c r="AU115" s="203" t="s">
        <v>80</v>
      </c>
      <c r="AY115" s="202" t="s">
        <v>132</v>
      </c>
      <c r="BK115" s="204">
        <f>SUM(BK116:BK118)</f>
        <v>0</v>
      </c>
    </row>
    <row r="116" s="2" customFormat="1" ht="24.15" customHeight="1">
      <c r="A116" s="41"/>
      <c r="B116" s="42"/>
      <c r="C116" s="207" t="s">
        <v>197</v>
      </c>
      <c r="D116" s="207" t="s">
        <v>134</v>
      </c>
      <c r="E116" s="208" t="s">
        <v>1386</v>
      </c>
      <c r="F116" s="209" t="s">
        <v>1387</v>
      </c>
      <c r="G116" s="210" t="s">
        <v>1344</v>
      </c>
      <c r="H116" s="211">
        <v>1</v>
      </c>
      <c r="I116" s="212"/>
      <c r="J116" s="213">
        <f>ROUND(I116*H116,2)</f>
        <v>0</v>
      </c>
      <c r="K116" s="209" t="s">
        <v>138</v>
      </c>
      <c r="L116" s="47"/>
      <c r="M116" s="214" t="s">
        <v>19</v>
      </c>
      <c r="N116" s="215" t="s">
        <v>43</v>
      </c>
      <c r="O116" s="87"/>
      <c r="P116" s="216">
        <f>O116*H116</f>
        <v>0</v>
      </c>
      <c r="Q116" s="216">
        <v>0</v>
      </c>
      <c r="R116" s="216">
        <f>Q116*H116</f>
        <v>0</v>
      </c>
      <c r="S116" s="216">
        <v>0</v>
      </c>
      <c r="T116" s="217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18" t="s">
        <v>1345</v>
      </c>
      <c r="AT116" s="218" t="s">
        <v>134</v>
      </c>
      <c r="AU116" s="218" t="s">
        <v>83</v>
      </c>
      <c r="AY116" s="20" t="s">
        <v>132</v>
      </c>
      <c r="BE116" s="219">
        <f>IF(N116="základní",J116,0)</f>
        <v>0</v>
      </c>
      <c r="BF116" s="219">
        <f>IF(N116="snížená",J116,0)</f>
        <v>0</v>
      </c>
      <c r="BG116" s="219">
        <f>IF(N116="zákl. přenesená",J116,0)</f>
        <v>0</v>
      </c>
      <c r="BH116" s="219">
        <f>IF(N116="sníž. přenesená",J116,0)</f>
        <v>0</v>
      </c>
      <c r="BI116" s="219">
        <f>IF(N116="nulová",J116,0)</f>
        <v>0</v>
      </c>
      <c r="BJ116" s="20" t="s">
        <v>80</v>
      </c>
      <c r="BK116" s="219">
        <f>ROUND(I116*H116,2)</f>
        <v>0</v>
      </c>
      <c r="BL116" s="20" t="s">
        <v>1345</v>
      </c>
      <c r="BM116" s="218" t="s">
        <v>1388</v>
      </c>
    </row>
    <row r="117" s="2" customFormat="1">
      <c r="A117" s="41"/>
      <c r="B117" s="42"/>
      <c r="C117" s="43"/>
      <c r="D117" s="220" t="s">
        <v>141</v>
      </c>
      <c r="E117" s="43"/>
      <c r="F117" s="221" t="s">
        <v>1389</v>
      </c>
      <c r="G117" s="43"/>
      <c r="H117" s="43"/>
      <c r="I117" s="222"/>
      <c r="J117" s="43"/>
      <c r="K117" s="43"/>
      <c r="L117" s="47"/>
      <c r="M117" s="223"/>
      <c r="N117" s="224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141</v>
      </c>
      <c r="AU117" s="20" t="s">
        <v>83</v>
      </c>
    </row>
    <row r="118" s="14" customFormat="1">
      <c r="A118" s="14"/>
      <c r="B118" s="236"/>
      <c r="C118" s="237"/>
      <c r="D118" s="227" t="s">
        <v>143</v>
      </c>
      <c r="E118" s="238" t="s">
        <v>19</v>
      </c>
      <c r="F118" s="239" t="s">
        <v>1390</v>
      </c>
      <c r="G118" s="237"/>
      <c r="H118" s="240">
        <v>1</v>
      </c>
      <c r="I118" s="241"/>
      <c r="J118" s="237"/>
      <c r="K118" s="237"/>
      <c r="L118" s="242"/>
      <c r="M118" s="243"/>
      <c r="N118" s="244"/>
      <c r="O118" s="244"/>
      <c r="P118" s="244"/>
      <c r="Q118" s="244"/>
      <c r="R118" s="244"/>
      <c r="S118" s="244"/>
      <c r="T118" s="245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6" t="s">
        <v>143</v>
      </c>
      <c r="AU118" s="246" t="s">
        <v>83</v>
      </c>
      <c r="AV118" s="14" t="s">
        <v>83</v>
      </c>
      <c r="AW118" s="14" t="s">
        <v>33</v>
      </c>
      <c r="AX118" s="14" t="s">
        <v>80</v>
      </c>
      <c r="AY118" s="246" t="s">
        <v>132</v>
      </c>
    </row>
    <row r="119" s="12" customFormat="1" ht="22.8" customHeight="1">
      <c r="A119" s="12"/>
      <c r="B119" s="191"/>
      <c r="C119" s="192"/>
      <c r="D119" s="193" t="s">
        <v>71</v>
      </c>
      <c r="E119" s="205" t="s">
        <v>1391</v>
      </c>
      <c r="F119" s="205" t="s">
        <v>1392</v>
      </c>
      <c r="G119" s="192"/>
      <c r="H119" s="192"/>
      <c r="I119" s="195"/>
      <c r="J119" s="206">
        <f>BK119</f>
        <v>0</v>
      </c>
      <c r="K119" s="192"/>
      <c r="L119" s="197"/>
      <c r="M119" s="198"/>
      <c r="N119" s="199"/>
      <c r="O119" s="199"/>
      <c r="P119" s="200">
        <f>SUM(P120:P122)</f>
        <v>0</v>
      </c>
      <c r="Q119" s="199"/>
      <c r="R119" s="200">
        <f>SUM(R120:R122)</f>
        <v>0</v>
      </c>
      <c r="S119" s="199"/>
      <c r="T119" s="201">
        <f>SUM(T120:T122)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2" t="s">
        <v>174</v>
      </c>
      <c r="AT119" s="203" t="s">
        <v>71</v>
      </c>
      <c r="AU119" s="203" t="s">
        <v>80</v>
      </c>
      <c r="AY119" s="202" t="s">
        <v>132</v>
      </c>
      <c r="BK119" s="204">
        <f>SUM(BK120:BK122)</f>
        <v>0</v>
      </c>
    </row>
    <row r="120" s="2" customFormat="1" ht="24.15" customHeight="1">
      <c r="A120" s="41"/>
      <c r="B120" s="42"/>
      <c r="C120" s="207" t="s">
        <v>208</v>
      </c>
      <c r="D120" s="207" t="s">
        <v>134</v>
      </c>
      <c r="E120" s="208" t="s">
        <v>1393</v>
      </c>
      <c r="F120" s="209" t="s">
        <v>1394</v>
      </c>
      <c r="G120" s="210" t="s">
        <v>1344</v>
      </c>
      <c r="H120" s="211">
        <v>1</v>
      </c>
      <c r="I120" s="212"/>
      <c r="J120" s="213">
        <f>ROUND(I120*H120,2)</f>
        <v>0</v>
      </c>
      <c r="K120" s="209" t="s">
        <v>138</v>
      </c>
      <c r="L120" s="47"/>
      <c r="M120" s="214" t="s">
        <v>19</v>
      </c>
      <c r="N120" s="215" t="s">
        <v>43</v>
      </c>
      <c r="O120" s="87"/>
      <c r="P120" s="216">
        <f>O120*H120</f>
        <v>0</v>
      </c>
      <c r="Q120" s="216">
        <v>0</v>
      </c>
      <c r="R120" s="216">
        <f>Q120*H120</f>
        <v>0</v>
      </c>
      <c r="S120" s="216">
        <v>0</v>
      </c>
      <c r="T120" s="217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18" t="s">
        <v>1345</v>
      </c>
      <c r="AT120" s="218" t="s">
        <v>134</v>
      </c>
      <c r="AU120" s="218" t="s">
        <v>83</v>
      </c>
      <c r="AY120" s="20" t="s">
        <v>132</v>
      </c>
      <c r="BE120" s="219">
        <f>IF(N120="základní",J120,0)</f>
        <v>0</v>
      </c>
      <c r="BF120" s="219">
        <f>IF(N120="snížená",J120,0)</f>
        <v>0</v>
      </c>
      <c r="BG120" s="219">
        <f>IF(N120="zákl. přenesená",J120,0)</f>
        <v>0</v>
      </c>
      <c r="BH120" s="219">
        <f>IF(N120="sníž. přenesená",J120,0)</f>
        <v>0</v>
      </c>
      <c r="BI120" s="219">
        <f>IF(N120="nulová",J120,0)</f>
        <v>0</v>
      </c>
      <c r="BJ120" s="20" t="s">
        <v>80</v>
      </c>
      <c r="BK120" s="219">
        <f>ROUND(I120*H120,2)</f>
        <v>0</v>
      </c>
      <c r="BL120" s="20" t="s">
        <v>1345</v>
      </c>
      <c r="BM120" s="218" t="s">
        <v>1395</v>
      </c>
    </row>
    <row r="121" s="2" customFormat="1">
      <c r="A121" s="41"/>
      <c r="B121" s="42"/>
      <c r="C121" s="43"/>
      <c r="D121" s="220" t="s">
        <v>141</v>
      </c>
      <c r="E121" s="43"/>
      <c r="F121" s="221" t="s">
        <v>1396</v>
      </c>
      <c r="G121" s="43"/>
      <c r="H121" s="43"/>
      <c r="I121" s="222"/>
      <c r="J121" s="43"/>
      <c r="K121" s="43"/>
      <c r="L121" s="47"/>
      <c r="M121" s="223"/>
      <c r="N121" s="224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141</v>
      </c>
      <c r="AU121" s="20" t="s">
        <v>83</v>
      </c>
    </row>
    <row r="122" s="14" customFormat="1">
      <c r="A122" s="14"/>
      <c r="B122" s="236"/>
      <c r="C122" s="237"/>
      <c r="D122" s="227" t="s">
        <v>143</v>
      </c>
      <c r="E122" s="238" t="s">
        <v>19</v>
      </c>
      <c r="F122" s="239" t="s">
        <v>1397</v>
      </c>
      <c r="G122" s="237"/>
      <c r="H122" s="240">
        <v>1</v>
      </c>
      <c r="I122" s="241"/>
      <c r="J122" s="237"/>
      <c r="K122" s="237"/>
      <c r="L122" s="242"/>
      <c r="M122" s="243"/>
      <c r="N122" s="244"/>
      <c r="O122" s="244"/>
      <c r="P122" s="244"/>
      <c r="Q122" s="244"/>
      <c r="R122" s="244"/>
      <c r="S122" s="244"/>
      <c r="T122" s="245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6" t="s">
        <v>143</v>
      </c>
      <c r="AU122" s="246" t="s">
        <v>83</v>
      </c>
      <c r="AV122" s="14" t="s">
        <v>83</v>
      </c>
      <c r="AW122" s="14" t="s">
        <v>33</v>
      </c>
      <c r="AX122" s="14" t="s">
        <v>80</v>
      </c>
      <c r="AY122" s="246" t="s">
        <v>132</v>
      </c>
    </row>
    <row r="123" s="12" customFormat="1" ht="22.8" customHeight="1">
      <c r="A123" s="12"/>
      <c r="B123" s="191"/>
      <c r="C123" s="192"/>
      <c r="D123" s="193" t="s">
        <v>71</v>
      </c>
      <c r="E123" s="205" t="s">
        <v>1398</v>
      </c>
      <c r="F123" s="205" t="s">
        <v>1399</v>
      </c>
      <c r="G123" s="192"/>
      <c r="H123" s="192"/>
      <c r="I123" s="195"/>
      <c r="J123" s="206">
        <f>BK123</f>
        <v>0</v>
      </c>
      <c r="K123" s="192"/>
      <c r="L123" s="197"/>
      <c r="M123" s="198"/>
      <c r="N123" s="199"/>
      <c r="O123" s="199"/>
      <c r="P123" s="200">
        <f>SUM(P124:P126)</f>
        <v>0</v>
      </c>
      <c r="Q123" s="199"/>
      <c r="R123" s="200">
        <f>SUM(R124:R126)</f>
        <v>0</v>
      </c>
      <c r="S123" s="199"/>
      <c r="T123" s="201">
        <f>SUM(T124:T126)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2" t="s">
        <v>174</v>
      </c>
      <c r="AT123" s="203" t="s">
        <v>71</v>
      </c>
      <c r="AU123" s="203" t="s">
        <v>80</v>
      </c>
      <c r="AY123" s="202" t="s">
        <v>132</v>
      </c>
      <c r="BK123" s="204">
        <f>SUM(BK124:BK126)</f>
        <v>0</v>
      </c>
    </row>
    <row r="124" s="2" customFormat="1" ht="24.15" customHeight="1">
      <c r="A124" s="41"/>
      <c r="B124" s="42"/>
      <c r="C124" s="207" t="s">
        <v>220</v>
      </c>
      <c r="D124" s="207" t="s">
        <v>134</v>
      </c>
      <c r="E124" s="208" t="s">
        <v>1400</v>
      </c>
      <c r="F124" s="209" t="s">
        <v>1401</v>
      </c>
      <c r="G124" s="210" t="s">
        <v>1344</v>
      </c>
      <c r="H124" s="211">
        <v>1</v>
      </c>
      <c r="I124" s="212"/>
      <c r="J124" s="213">
        <f>ROUND(I124*H124,2)</f>
        <v>0</v>
      </c>
      <c r="K124" s="209" t="s">
        <v>138</v>
      </c>
      <c r="L124" s="47"/>
      <c r="M124" s="214" t="s">
        <v>19</v>
      </c>
      <c r="N124" s="215" t="s">
        <v>43</v>
      </c>
      <c r="O124" s="87"/>
      <c r="P124" s="216">
        <f>O124*H124</f>
        <v>0</v>
      </c>
      <c r="Q124" s="216">
        <v>0</v>
      </c>
      <c r="R124" s="216">
        <f>Q124*H124</f>
        <v>0</v>
      </c>
      <c r="S124" s="216">
        <v>0</v>
      </c>
      <c r="T124" s="217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18" t="s">
        <v>1345</v>
      </c>
      <c r="AT124" s="218" t="s">
        <v>134</v>
      </c>
      <c r="AU124" s="218" t="s">
        <v>83</v>
      </c>
      <c r="AY124" s="20" t="s">
        <v>132</v>
      </c>
      <c r="BE124" s="219">
        <f>IF(N124="základní",J124,0)</f>
        <v>0</v>
      </c>
      <c r="BF124" s="219">
        <f>IF(N124="snížená",J124,0)</f>
        <v>0</v>
      </c>
      <c r="BG124" s="219">
        <f>IF(N124="zákl. přenesená",J124,0)</f>
        <v>0</v>
      </c>
      <c r="BH124" s="219">
        <f>IF(N124="sníž. přenesená",J124,0)</f>
        <v>0</v>
      </c>
      <c r="BI124" s="219">
        <f>IF(N124="nulová",J124,0)</f>
        <v>0</v>
      </c>
      <c r="BJ124" s="20" t="s">
        <v>80</v>
      </c>
      <c r="BK124" s="219">
        <f>ROUND(I124*H124,2)</f>
        <v>0</v>
      </c>
      <c r="BL124" s="20" t="s">
        <v>1345</v>
      </c>
      <c r="BM124" s="218" t="s">
        <v>1402</v>
      </c>
    </row>
    <row r="125" s="2" customFormat="1">
      <c r="A125" s="41"/>
      <c r="B125" s="42"/>
      <c r="C125" s="43"/>
      <c r="D125" s="220" t="s">
        <v>141</v>
      </c>
      <c r="E125" s="43"/>
      <c r="F125" s="221" t="s">
        <v>1403</v>
      </c>
      <c r="G125" s="43"/>
      <c r="H125" s="43"/>
      <c r="I125" s="222"/>
      <c r="J125" s="43"/>
      <c r="K125" s="43"/>
      <c r="L125" s="47"/>
      <c r="M125" s="223"/>
      <c r="N125" s="224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141</v>
      </c>
      <c r="AU125" s="20" t="s">
        <v>83</v>
      </c>
    </row>
    <row r="126" s="14" customFormat="1">
      <c r="A126" s="14"/>
      <c r="B126" s="236"/>
      <c r="C126" s="237"/>
      <c r="D126" s="227" t="s">
        <v>143</v>
      </c>
      <c r="E126" s="238" t="s">
        <v>19</v>
      </c>
      <c r="F126" s="239" t="s">
        <v>1404</v>
      </c>
      <c r="G126" s="237"/>
      <c r="H126" s="240">
        <v>1</v>
      </c>
      <c r="I126" s="241"/>
      <c r="J126" s="237"/>
      <c r="K126" s="237"/>
      <c r="L126" s="242"/>
      <c r="M126" s="283"/>
      <c r="N126" s="284"/>
      <c r="O126" s="284"/>
      <c r="P126" s="284"/>
      <c r="Q126" s="284"/>
      <c r="R126" s="284"/>
      <c r="S126" s="284"/>
      <c r="T126" s="285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6" t="s">
        <v>143</v>
      </c>
      <c r="AU126" s="246" t="s">
        <v>83</v>
      </c>
      <c r="AV126" s="14" t="s">
        <v>83</v>
      </c>
      <c r="AW126" s="14" t="s">
        <v>33</v>
      </c>
      <c r="AX126" s="14" t="s">
        <v>80</v>
      </c>
      <c r="AY126" s="246" t="s">
        <v>132</v>
      </c>
    </row>
    <row r="127" s="2" customFormat="1" ht="6.96" customHeight="1">
      <c r="A127" s="41"/>
      <c r="B127" s="62"/>
      <c r="C127" s="63"/>
      <c r="D127" s="63"/>
      <c r="E127" s="63"/>
      <c r="F127" s="63"/>
      <c r="G127" s="63"/>
      <c r="H127" s="63"/>
      <c r="I127" s="63"/>
      <c r="J127" s="63"/>
      <c r="K127" s="63"/>
      <c r="L127" s="47"/>
      <c r="M127" s="41"/>
      <c r="O127" s="41"/>
      <c r="P127" s="41"/>
      <c r="Q127" s="41"/>
      <c r="R127" s="41"/>
      <c r="S127" s="41"/>
      <c r="T127" s="41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</row>
  </sheetData>
  <sheetProtection sheet="1" autoFilter="0" formatColumns="0" formatRows="0" objects="1" scenarios="1" spinCount="100000" saltValue="iSM8U88lFhKu2ZapXzWGEn5ULpY6QnEsfHyHBEv3f4i6wccSrwKy6TsLCkXmeGEjUufiMg+GrVzT0B5h982TWg==" hashValue="H3dKCGKo+xd4K5SX/JQ4xnWhqPO5d13BgLie04po8SXGBHBsfPwweQ0bMpTAYVAA1o9wk7dUcwXWipeQnULmZg==" algorithmName="SHA-512" password="CC35"/>
  <autoFilter ref="C84:K126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4_01/012103000"/>
    <hyperlink ref="F92" r:id="rId2" display="https://podminky.urs.cz/item/CS_URS_2024_01/012303000"/>
    <hyperlink ref="F95" r:id="rId3" display="https://podminky.urs.cz/item/CS_URS_2024_01/012403000"/>
    <hyperlink ref="F99" r:id="rId4" display="https://podminky.urs.cz/item/CS_URS_2024_01/013254000"/>
    <hyperlink ref="F105" r:id="rId5" display="https://podminky.urs.cz/item/CS_URS_2024_01/032103000"/>
    <hyperlink ref="F110" r:id="rId6" display="https://podminky.urs.cz/item/CS_URS_2024_01/034503000"/>
    <hyperlink ref="F114" r:id="rId7" display="https://podminky.urs.cz/item/CS_URS_2024_01/039103000"/>
    <hyperlink ref="F117" r:id="rId8" display="https://podminky.urs.cz/item/CS_URS_2024_01/043154000"/>
    <hyperlink ref="F121" r:id="rId9" display="https://podminky.urs.cz/item/CS_URS_2024_01/072103001"/>
    <hyperlink ref="F125" r:id="rId10" display="https://podminky.urs.cz/item/CS_URS_2024_01/0910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103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83</v>
      </c>
    </row>
    <row r="4" s="1" customFormat="1" ht="24.96" customHeight="1">
      <c r="B4" s="23"/>
      <c r="D4" s="133" t="s">
        <v>104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II/201 - BROUMOV - PRŮTAH, VJEZDOVÉ BRÁNY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105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1405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15. 4. 2024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19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887</v>
      </c>
      <c r="F15" s="41"/>
      <c r="G15" s="41"/>
      <c r="H15" s="41"/>
      <c r="I15" s="135" t="s">
        <v>28</v>
      </c>
      <c r="J15" s="139" t="s">
        <v>19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29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28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31</v>
      </c>
      <c r="E20" s="41"/>
      <c r="F20" s="41"/>
      <c r="G20" s="41"/>
      <c r="H20" s="41"/>
      <c r="I20" s="135" t="s">
        <v>26</v>
      </c>
      <c r="J20" s="139" t="s">
        <v>19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32</v>
      </c>
      <c r="F21" s="41"/>
      <c r="G21" s="41"/>
      <c r="H21" s="41"/>
      <c r="I21" s="135" t="s">
        <v>28</v>
      </c>
      <c r="J21" s="139" t="s">
        <v>19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34</v>
      </c>
      <c r="E23" s="41"/>
      <c r="F23" s="41"/>
      <c r="G23" s="41"/>
      <c r="H23" s="41"/>
      <c r="I23" s="135" t="s">
        <v>26</v>
      </c>
      <c r="J23" s="139" t="s">
        <v>19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35</v>
      </c>
      <c r="F24" s="41"/>
      <c r="G24" s="41"/>
      <c r="H24" s="41"/>
      <c r="I24" s="135" t="s">
        <v>28</v>
      </c>
      <c r="J24" s="139" t="s">
        <v>19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36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38</v>
      </c>
      <c r="E30" s="41"/>
      <c r="F30" s="41"/>
      <c r="G30" s="41"/>
      <c r="H30" s="41"/>
      <c r="I30" s="41"/>
      <c r="J30" s="147">
        <f>ROUND(J85,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40</v>
      </c>
      <c r="G32" s="41"/>
      <c r="H32" s="41"/>
      <c r="I32" s="148" t="s">
        <v>39</v>
      </c>
      <c r="J32" s="148" t="s">
        <v>41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42</v>
      </c>
      <c r="E33" s="135" t="s">
        <v>43</v>
      </c>
      <c r="F33" s="150">
        <f>ROUND((SUM(BE85:BE126)),  2)</f>
        <v>0</v>
      </c>
      <c r="G33" s="41"/>
      <c r="H33" s="41"/>
      <c r="I33" s="151">
        <v>0.20999999999999999</v>
      </c>
      <c r="J33" s="150">
        <f>ROUND(((SUM(BE85:BE126))*I33),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44</v>
      </c>
      <c r="F34" s="150">
        <f>ROUND((SUM(BF85:BF126)),  2)</f>
        <v>0</v>
      </c>
      <c r="G34" s="41"/>
      <c r="H34" s="41"/>
      <c r="I34" s="151">
        <v>0.12</v>
      </c>
      <c r="J34" s="150">
        <f>ROUND(((SUM(BF85:BF126))*I34),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45</v>
      </c>
      <c r="F35" s="150">
        <f>ROUND((SUM(BG85:BG126)),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46</v>
      </c>
      <c r="F36" s="150">
        <f>ROUND((SUM(BH85:BH126)),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47</v>
      </c>
      <c r="F37" s="150">
        <f>ROUND((SUM(BI85:BI126)),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48</v>
      </c>
      <c r="E39" s="154"/>
      <c r="F39" s="154"/>
      <c r="G39" s="155" t="s">
        <v>49</v>
      </c>
      <c r="H39" s="156" t="s">
        <v>50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107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II/201 - BROUMOV - PRŮTAH, VJEZDOVÉ BRÁNY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105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902 - VRN - OBEC BROUMOV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Broumov</v>
      </c>
      <c r="G52" s="43"/>
      <c r="H52" s="43"/>
      <c r="I52" s="35" t="s">
        <v>23</v>
      </c>
      <c r="J52" s="75" t="str">
        <f>IF(J12="","",J12)</f>
        <v>15. 4. 2024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Obec Broumov</v>
      </c>
      <c r="G54" s="43"/>
      <c r="H54" s="43"/>
      <c r="I54" s="35" t="s">
        <v>31</v>
      </c>
      <c r="J54" s="39" t="str">
        <f>E21</f>
        <v>Ing. Jaroslav Rojt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34</v>
      </c>
      <c r="J55" s="39" t="str">
        <f>E24</f>
        <v>Jan Leinhäupel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108</v>
      </c>
      <c r="D57" s="165"/>
      <c r="E57" s="165"/>
      <c r="F57" s="165"/>
      <c r="G57" s="165"/>
      <c r="H57" s="165"/>
      <c r="I57" s="165"/>
      <c r="J57" s="166" t="s">
        <v>109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70</v>
      </c>
      <c r="D59" s="43"/>
      <c r="E59" s="43"/>
      <c r="F59" s="43"/>
      <c r="G59" s="43"/>
      <c r="H59" s="43"/>
      <c r="I59" s="43"/>
      <c r="J59" s="105">
        <f>J85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110</v>
      </c>
    </row>
    <row r="60" s="9" customFormat="1" ht="24.96" customHeight="1">
      <c r="A60" s="9"/>
      <c r="B60" s="168"/>
      <c r="C60" s="169"/>
      <c r="D60" s="170" t="s">
        <v>1332</v>
      </c>
      <c r="E60" s="171"/>
      <c r="F60" s="171"/>
      <c r="G60" s="171"/>
      <c r="H60" s="171"/>
      <c r="I60" s="171"/>
      <c r="J60" s="172">
        <f>J86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1333</v>
      </c>
      <c r="E61" s="177"/>
      <c r="F61" s="177"/>
      <c r="G61" s="177"/>
      <c r="H61" s="177"/>
      <c r="I61" s="177"/>
      <c r="J61" s="178">
        <f>J87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1334</v>
      </c>
      <c r="E62" s="177"/>
      <c r="F62" s="177"/>
      <c r="G62" s="177"/>
      <c r="H62" s="177"/>
      <c r="I62" s="177"/>
      <c r="J62" s="178">
        <f>J103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1335</v>
      </c>
      <c r="E63" s="177"/>
      <c r="F63" s="177"/>
      <c r="G63" s="177"/>
      <c r="H63" s="177"/>
      <c r="I63" s="177"/>
      <c r="J63" s="178">
        <f>J115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1336</v>
      </c>
      <c r="E64" s="177"/>
      <c r="F64" s="177"/>
      <c r="G64" s="177"/>
      <c r="H64" s="177"/>
      <c r="I64" s="177"/>
      <c r="J64" s="178">
        <f>J119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1337</v>
      </c>
      <c r="E65" s="177"/>
      <c r="F65" s="177"/>
      <c r="G65" s="177"/>
      <c r="H65" s="177"/>
      <c r="I65" s="177"/>
      <c r="J65" s="178">
        <f>J123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137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6.96" customHeight="1">
      <c r="A67" s="41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71" s="2" customFormat="1" ht="6.96" customHeight="1">
      <c r="A71" s="41"/>
      <c r="B71" s="64"/>
      <c r="C71" s="65"/>
      <c r="D71" s="65"/>
      <c r="E71" s="65"/>
      <c r="F71" s="65"/>
      <c r="G71" s="65"/>
      <c r="H71" s="65"/>
      <c r="I71" s="65"/>
      <c r="J71" s="65"/>
      <c r="K71" s="65"/>
      <c r="L71" s="13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24.96" customHeight="1">
      <c r="A72" s="41"/>
      <c r="B72" s="42"/>
      <c r="C72" s="26" t="s">
        <v>117</v>
      </c>
      <c r="D72" s="43"/>
      <c r="E72" s="43"/>
      <c r="F72" s="43"/>
      <c r="G72" s="43"/>
      <c r="H72" s="43"/>
      <c r="I72" s="43"/>
      <c r="J72" s="43"/>
      <c r="K72" s="43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16</v>
      </c>
      <c r="D74" s="43"/>
      <c r="E74" s="43"/>
      <c r="F74" s="43"/>
      <c r="G74" s="43"/>
      <c r="H74" s="43"/>
      <c r="I74" s="43"/>
      <c r="J74" s="43"/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6.5" customHeight="1">
      <c r="A75" s="41"/>
      <c r="B75" s="42"/>
      <c r="C75" s="43"/>
      <c r="D75" s="43"/>
      <c r="E75" s="163" t="str">
        <f>E7</f>
        <v>II/201 - BROUMOV - PRŮTAH, VJEZDOVÉ BRÁNY</v>
      </c>
      <c r="F75" s="35"/>
      <c r="G75" s="35"/>
      <c r="H75" s="35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105</v>
      </c>
      <c r="D76" s="43"/>
      <c r="E76" s="43"/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6.5" customHeight="1">
      <c r="A77" s="41"/>
      <c r="B77" s="42"/>
      <c r="C77" s="43"/>
      <c r="D77" s="43"/>
      <c r="E77" s="72" t="str">
        <f>E9</f>
        <v>902 - VRN - OBEC BROUMOV</v>
      </c>
      <c r="F77" s="43"/>
      <c r="G77" s="43"/>
      <c r="H77" s="43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21</v>
      </c>
      <c r="D79" s="43"/>
      <c r="E79" s="43"/>
      <c r="F79" s="30" t="str">
        <f>F12</f>
        <v>Broumov</v>
      </c>
      <c r="G79" s="43"/>
      <c r="H79" s="43"/>
      <c r="I79" s="35" t="s">
        <v>23</v>
      </c>
      <c r="J79" s="75" t="str">
        <f>IF(J12="","",J12)</f>
        <v>15. 4. 2024</v>
      </c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5.15" customHeight="1">
      <c r="A81" s="41"/>
      <c r="B81" s="42"/>
      <c r="C81" s="35" t="s">
        <v>25</v>
      </c>
      <c r="D81" s="43"/>
      <c r="E81" s="43"/>
      <c r="F81" s="30" t="str">
        <f>E15</f>
        <v>Obec Broumov</v>
      </c>
      <c r="G81" s="43"/>
      <c r="H81" s="43"/>
      <c r="I81" s="35" t="s">
        <v>31</v>
      </c>
      <c r="J81" s="39" t="str">
        <f>E21</f>
        <v>Ing. Jaroslav Rojt</v>
      </c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5.15" customHeight="1">
      <c r="A82" s="41"/>
      <c r="B82" s="42"/>
      <c r="C82" s="35" t="s">
        <v>29</v>
      </c>
      <c r="D82" s="43"/>
      <c r="E82" s="43"/>
      <c r="F82" s="30" t="str">
        <f>IF(E18="","",E18)</f>
        <v>Vyplň údaj</v>
      </c>
      <c r="G82" s="43"/>
      <c r="H82" s="43"/>
      <c r="I82" s="35" t="s">
        <v>34</v>
      </c>
      <c r="J82" s="39" t="str">
        <f>E24</f>
        <v>Jan Leinhäupel</v>
      </c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0.32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11" customFormat="1" ht="29.28" customHeight="1">
      <c r="A84" s="180"/>
      <c r="B84" s="181"/>
      <c r="C84" s="182" t="s">
        <v>118</v>
      </c>
      <c r="D84" s="183" t="s">
        <v>57</v>
      </c>
      <c r="E84" s="183" t="s">
        <v>53</v>
      </c>
      <c r="F84" s="183" t="s">
        <v>54</v>
      </c>
      <c r="G84" s="183" t="s">
        <v>119</v>
      </c>
      <c r="H84" s="183" t="s">
        <v>120</v>
      </c>
      <c r="I84" s="183" t="s">
        <v>121</v>
      </c>
      <c r="J84" s="183" t="s">
        <v>109</v>
      </c>
      <c r="K84" s="184" t="s">
        <v>122</v>
      </c>
      <c r="L84" s="185"/>
      <c r="M84" s="95" t="s">
        <v>19</v>
      </c>
      <c r="N84" s="96" t="s">
        <v>42</v>
      </c>
      <c r="O84" s="96" t="s">
        <v>123</v>
      </c>
      <c r="P84" s="96" t="s">
        <v>124</v>
      </c>
      <c r="Q84" s="96" t="s">
        <v>125</v>
      </c>
      <c r="R84" s="96" t="s">
        <v>126</v>
      </c>
      <c r="S84" s="96" t="s">
        <v>127</v>
      </c>
      <c r="T84" s="97" t="s">
        <v>128</v>
      </c>
      <c r="U84" s="180"/>
      <c r="V84" s="180"/>
      <c r="W84" s="180"/>
      <c r="X84" s="180"/>
      <c r="Y84" s="180"/>
      <c r="Z84" s="180"/>
      <c r="AA84" s="180"/>
      <c r="AB84" s="180"/>
      <c r="AC84" s="180"/>
      <c r="AD84" s="180"/>
      <c r="AE84" s="180"/>
    </row>
    <row r="85" s="2" customFormat="1" ht="22.8" customHeight="1">
      <c r="A85" s="41"/>
      <c r="B85" s="42"/>
      <c r="C85" s="102" t="s">
        <v>129</v>
      </c>
      <c r="D85" s="43"/>
      <c r="E85" s="43"/>
      <c r="F85" s="43"/>
      <c r="G85" s="43"/>
      <c r="H85" s="43"/>
      <c r="I85" s="43"/>
      <c r="J85" s="186">
        <f>BK85</f>
        <v>0</v>
      </c>
      <c r="K85" s="43"/>
      <c r="L85" s="47"/>
      <c r="M85" s="98"/>
      <c r="N85" s="187"/>
      <c r="O85" s="99"/>
      <c r="P85" s="188">
        <f>P86</f>
        <v>0</v>
      </c>
      <c r="Q85" s="99"/>
      <c r="R85" s="188">
        <f>R86</f>
        <v>0</v>
      </c>
      <c r="S85" s="99"/>
      <c r="T85" s="189">
        <f>T86</f>
        <v>0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T85" s="20" t="s">
        <v>71</v>
      </c>
      <c r="AU85" s="20" t="s">
        <v>110</v>
      </c>
      <c r="BK85" s="190">
        <f>BK86</f>
        <v>0</v>
      </c>
    </row>
    <row r="86" s="12" customFormat="1" ht="25.92" customHeight="1">
      <c r="A86" s="12"/>
      <c r="B86" s="191"/>
      <c r="C86" s="192"/>
      <c r="D86" s="193" t="s">
        <v>71</v>
      </c>
      <c r="E86" s="194" t="s">
        <v>1338</v>
      </c>
      <c r="F86" s="194" t="s">
        <v>1339</v>
      </c>
      <c r="G86" s="192"/>
      <c r="H86" s="192"/>
      <c r="I86" s="195"/>
      <c r="J86" s="196">
        <f>BK86</f>
        <v>0</v>
      </c>
      <c r="K86" s="192"/>
      <c r="L86" s="197"/>
      <c r="M86" s="198"/>
      <c r="N86" s="199"/>
      <c r="O86" s="199"/>
      <c r="P86" s="200">
        <f>P87+P103+P115+P119+P123</f>
        <v>0</v>
      </c>
      <c r="Q86" s="199"/>
      <c r="R86" s="200">
        <f>R87+R103+R115+R119+R123</f>
        <v>0</v>
      </c>
      <c r="S86" s="199"/>
      <c r="T86" s="201">
        <f>T87+T103+T115+T119+T123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2" t="s">
        <v>174</v>
      </c>
      <c r="AT86" s="203" t="s">
        <v>71</v>
      </c>
      <c r="AU86" s="203" t="s">
        <v>72</v>
      </c>
      <c r="AY86" s="202" t="s">
        <v>132</v>
      </c>
      <c r="BK86" s="204">
        <f>BK87+BK103+BK115+BK119+BK123</f>
        <v>0</v>
      </c>
    </row>
    <row r="87" s="12" customFormat="1" ht="22.8" customHeight="1">
      <c r="A87" s="12"/>
      <c r="B87" s="191"/>
      <c r="C87" s="192"/>
      <c r="D87" s="193" t="s">
        <v>71</v>
      </c>
      <c r="E87" s="205" t="s">
        <v>1340</v>
      </c>
      <c r="F87" s="205" t="s">
        <v>1341</v>
      </c>
      <c r="G87" s="192"/>
      <c r="H87" s="192"/>
      <c r="I87" s="195"/>
      <c r="J87" s="206">
        <f>BK87</f>
        <v>0</v>
      </c>
      <c r="K87" s="192"/>
      <c r="L87" s="197"/>
      <c r="M87" s="198"/>
      <c r="N87" s="199"/>
      <c r="O87" s="199"/>
      <c r="P87" s="200">
        <f>SUM(P88:P102)</f>
        <v>0</v>
      </c>
      <c r="Q87" s="199"/>
      <c r="R87" s="200">
        <f>SUM(R88:R102)</f>
        <v>0</v>
      </c>
      <c r="S87" s="199"/>
      <c r="T87" s="201">
        <f>SUM(T88:T102)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2" t="s">
        <v>174</v>
      </c>
      <c r="AT87" s="203" t="s">
        <v>71</v>
      </c>
      <c r="AU87" s="203" t="s">
        <v>80</v>
      </c>
      <c r="AY87" s="202" t="s">
        <v>132</v>
      </c>
      <c r="BK87" s="204">
        <f>SUM(BK88:BK102)</f>
        <v>0</v>
      </c>
    </row>
    <row r="88" s="2" customFormat="1" ht="24.15" customHeight="1">
      <c r="A88" s="41"/>
      <c r="B88" s="42"/>
      <c r="C88" s="207" t="s">
        <v>80</v>
      </c>
      <c r="D88" s="207" t="s">
        <v>134</v>
      </c>
      <c r="E88" s="208" t="s">
        <v>1342</v>
      </c>
      <c r="F88" s="209" t="s">
        <v>1343</v>
      </c>
      <c r="G88" s="210" t="s">
        <v>1344</v>
      </c>
      <c r="H88" s="211">
        <v>1</v>
      </c>
      <c r="I88" s="212"/>
      <c r="J88" s="213">
        <f>ROUND(I88*H88,2)</f>
        <v>0</v>
      </c>
      <c r="K88" s="209" t="s">
        <v>138</v>
      </c>
      <c r="L88" s="47"/>
      <c r="M88" s="214" t="s">
        <v>19</v>
      </c>
      <c r="N88" s="215" t="s">
        <v>43</v>
      </c>
      <c r="O88" s="87"/>
      <c r="P88" s="216">
        <f>O88*H88</f>
        <v>0</v>
      </c>
      <c r="Q88" s="216">
        <v>0</v>
      </c>
      <c r="R88" s="216">
        <f>Q88*H88</f>
        <v>0</v>
      </c>
      <c r="S88" s="216">
        <v>0</v>
      </c>
      <c r="T88" s="217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18" t="s">
        <v>1345</v>
      </c>
      <c r="AT88" s="218" t="s">
        <v>134</v>
      </c>
      <c r="AU88" s="218" t="s">
        <v>83</v>
      </c>
      <c r="AY88" s="20" t="s">
        <v>132</v>
      </c>
      <c r="BE88" s="219">
        <f>IF(N88="základní",J88,0)</f>
        <v>0</v>
      </c>
      <c r="BF88" s="219">
        <f>IF(N88="snížená",J88,0)</f>
        <v>0</v>
      </c>
      <c r="BG88" s="219">
        <f>IF(N88="zákl. přenesená",J88,0)</f>
        <v>0</v>
      </c>
      <c r="BH88" s="219">
        <f>IF(N88="sníž. přenesená",J88,0)</f>
        <v>0</v>
      </c>
      <c r="BI88" s="219">
        <f>IF(N88="nulová",J88,0)</f>
        <v>0</v>
      </c>
      <c r="BJ88" s="20" t="s">
        <v>80</v>
      </c>
      <c r="BK88" s="219">
        <f>ROUND(I88*H88,2)</f>
        <v>0</v>
      </c>
      <c r="BL88" s="20" t="s">
        <v>1345</v>
      </c>
      <c r="BM88" s="218" t="s">
        <v>1346</v>
      </c>
    </row>
    <row r="89" s="2" customFormat="1">
      <c r="A89" s="41"/>
      <c r="B89" s="42"/>
      <c r="C89" s="43"/>
      <c r="D89" s="220" t="s">
        <v>141</v>
      </c>
      <c r="E89" s="43"/>
      <c r="F89" s="221" t="s">
        <v>1347</v>
      </c>
      <c r="G89" s="43"/>
      <c r="H89" s="43"/>
      <c r="I89" s="222"/>
      <c r="J89" s="43"/>
      <c r="K89" s="43"/>
      <c r="L89" s="47"/>
      <c r="M89" s="223"/>
      <c r="N89" s="224"/>
      <c r="O89" s="87"/>
      <c r="P89" s="87"/>
      <c r="Q89" s="87"/>
      <c r="R89" s="87"/>
      <c r="S89" s="87"/>
      <c r="T89" s="88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141</v>
      </c>
      <c r="AU89" s="20" t="s">
        <v>83</v>
      </c>
    </row>
    <row r="90" s="14" customFormat="1">
      <c r="A90" s="14"/>
      <c r="B90" s="236"/>
      <c r="C90" s="237"/>
      <c r="D90" s="227" t="s">
        <v>143</v>
      </c>
      <c r="E90" s="238" t="s">
        <v>19</v>
      </c>
      <c r="F90" s="239" t="s">
        <v>1348</v>
      </c>
      <c r="G90" s="237"/>
      <c r="H90" s="240">
        <v>1</v>
      </c>
      <c r="I90" s="241"/>
      <c r="J90" s="237"/>
      <c r="K90" s="237"/>
      <c r="L90" s="242"/>
      <c r="M90" s="243"/>
      <c r="N90" s="244"/>
      <c r="O90" s="244"/>
      <c r="P90" s="244"/>
      <c r="Q90" s="244"/>
      <c r="R90" s="244"/>
      <c r="S90" s="244"/>
      <c r="T90" s="245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46" t="s">
        <v>143</v>
      </c>
      <c r="AU90" s="246" t="s">
        <v>83</v>
      </c>
      <c r="AV90" s="14" t="s">
        <v>83</v>
      </c>
      <c r="AW90" s="14" t="s">
        <v>33</v>
      </c>
      <c r="AX90" s="14" t="s">
        <v>80</v>
      </c>
      <c r="AY90" s="246" t="s">
        <v>132</v>
      </c>
    </row>
    <row r="91" s="2" customFormat="1" ht="24.15" customHeight="1">
      <c r="A91" s="41"/>
      <c r="B91" s="42"/>
      <c r="C91" s="207" t="s">
        <v>83</v>
      </c>
      <c r="D91" s="207" t="s">
        <v>134</v>
      </c>
      <c r="E91" s="208" t="s">
        <v>1349</v>
      </c>
      <c r="F91" s="209" t="s">
        <v>1350</v>
      </c>
      <c r="G91" s="210" t="s">
        <v>1344</v>
      </c>
      <c r="H91" s="211">
        <v>1</v>
      </c>
      <c r="I91" s="212"/>
      <c r="J91" s="213">
        <f>ROUND(I91*H91,2)</f>
        <v>0</v>
      </c>
      <c r="K91" s="209" t="s">
        <v>138</v>
      </c>
      <c r="L91" s="47"/>
      <c r="M91" s="214" t="s">
        <v>19</v>
      </c>
      <c r="N91" s="215" t="s">
        <v>43</v>
      </c>
      <c r="O91" s="87"/>
      <c r="P91" s="216">
        <f>O91*H91</f>
        <v>0</v>
      </c>
      <c r="Q91" s="216">
        <v>0</v>
      </c>
      <c r="R91" s="216">
        <f>Q91*H91</f>
        <v>0</v>
      </c>
      <c r="S91" s="216">
        <v>0</v>
      </c>
      <c r="T91" s="217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18" t="s">
        <v>1345</v>
      </c>
      <c r="AT91" s="218" t="s">
        <v>134</v>
      </c>
      <c r="AU91" s="218" t="s">
        <v>83</v>
      </c>
      <c r="AY91" s="20" t="s">
        <v>132</v>
      </c>
      <c r="BE91" s="219">
        <f>IF(N91="základní",J91,0)</f>
        <v>0</v>
      </c>
      <c r="BF91" s="219">
        <f>IF(N91="snížená",J91,0)</f>
        <v>0</v>
      </c>
      <c r="BG91" s="219">
        <f>IF(N91="zákl. přenesená",J91,0)</f>
        <v>0</v>
      </c>
      <c r="BH91" s="219">
        <f>IF(N91="sníž. přenesená",J91,0)</f>
        <v>0</v>
      </c>
      <c r="BI91" s="219">
        <f>IF(N91="nulová",J91,0)</f>
        <v>0</v>
      </c>
      <c r="BJ91" s="20" t="s">
        <v>80</v>
      </c>
      <c r="BK91" s="219">
        <f>ROUND(I91*H91,2)</f>
        <v>0</v>
      </c>
      <c r="BL91" s="20" t="s">
        <v>1345</v>
      </c>
      <c r="BM91" s="218" t="s">
        <v>1351</v>
      </c>
    </row>
    <row r="92" s="2" customFormat="1">
      <c r="A92" s="41"/>
      <c r="B92" s="42"/>
      <c r="C92" s="43"/>
      <c r="D92" s="220" t="s">
        <v>141</v>
      </c>
      <c r="E92" s="43"/>
      <c r="F92" s="221" t="s">
        <v>1352</v>
      </c>
      <c r="G92" s="43"/>
      <c r="H92" s="43"/>
      <c r="I92" s="222"/>
      <c r="J92" s="43"/>
      <c r="K92" s="43"/>
      <c r="L92" s="47"/>
      <c r="M92" s="223"/>
      <c r="N92" s="224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141</v>
      </c>
      <c r="AU92" s="20" t="s">
        <v>83</v>
      </c>
    </row>
    <row r="93" s="14" customFormat="1">
      <c r="A93" s="14"/>
      <c r="B93" s="236"/>
      <c r="C93" s="237"/>
      <c r="D93" s="227" t="s">
        <v>143</v>
      </c>
      <c r="E93" s="238" t="s">
        <v>19</v>
      </c>
      <c r="F93" s="239" t="s">
        <v>1353</v>
      </c>
      <c r="G93" s="237"/>
      <c r="H93" s="240">
        <v>1</v>
      </c>
      <c r="I93" s="241"/>
      <c r="J93" s="237"/>
      <c r="K93" s="237"/>
      <c r="L93" s="242"/>
      <c r="M93" s="243"/>
      <c r="N93" s="244"/>
      <c r="O93" s="244"/>
      <c r="P93" s="244"/>
      <c r="Q93" s="244"/>
      <c r="R93" s="244"/>
      <c r="S93" s="244"/>
      <c r="T93" s="245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6" t="s">
        <v>143</v>
      </c>
      <c r="AU93" s="246" t="s">
        <v>83</v>
      </c>
      <c r="AV93" s="14" t="s">
        <v>83</v>
      </c>
      <c r="AW93" s="14" t="s">
        <v>33</v>
      </c>
      <c r="AX93" s="14" t="s">
        <v>80</v>
      </c>
      <c r="AY93" s="246" t="s">
        <v>132</v>
      </c>
    </row>
    <row r="94" s="2" customFormat="1" ht="24.15" customHeight="1">
      <c r="A94" s="41"/>
      <c r="B94" s="42"/>
      <c r="C94" s="207" t="s">
        <v>157</v>
      </c>
      <c r="D94" s="207" t="s">
        <v>134</v>
      </c>
      <c r="E94" s="208" t="s">
        <v>1354</v>
      </c>
      <c r="F94" s="209" t="s">
        <v>1355</v>
      </c>
      <c r="G94" s="210" t="s">
        <v>1344</v>
      </c>
      <c r="H94" s="211">
        <v>1</v>
      </c>
      <c r="I94" s="212"/>
      <c r="J94" s="213">
        <f>ROUND(I94*H94,2)</f>
        <v>0</v>
      </c>
      <c r="K94" s="209" t="s">
        <v>138</v>
      </c>
      <c r="L94" s="47"/>
      <c r="M94" s="214" t="s">
        <v>19</v>
      </c>
      <c r="N94" s="215" t="s">
        <v>43</v>
      </c>
      <c r="O94" s="87"/>
      <c r="P94" s="216">
        <f>O94*H94</f>
        <v>0</v>
      </c>
      <c r="Q94" s="216">
        <v>0</v>
      </c>
      <c r="R94" s="216">
        <f>Q94*H94</f>
        <v>0</v>
      </c>
      <c r="S94" s="216">
        <v>0</v>
      </c>
      <c r="T94" s="217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18" t="s">
        <v>1345</v>
      </c>
      <c r="AT94" s="218" t="s">
        <v>134</v>
      </c>
      <c r="AU94" s="218" t="s">
        <v>83</v>
      </c>
      <c r="AY94" s="20" t="s">
        <v>132</v>
      </c>
      <c r="BE94" s="219">
        <f>IF(N94="základní",J94,0)</f>
        <v>0</v>
      </c>
      <c r="BF94" s="219">
        <f>IF(N94="snížená",J94,0)</f>
        <v>0</v>
      </c>
      <c r="BG94" s="219">
        <f>IF(N94="zákl. přenesená",J94,0)</f>
        <v>0</v>
      </c>
      <c r="BH94" s="219">
        <f>IF(N94="sníž. přenesená",J94,0)</f>
        <v>0</v>
      </c>
      <c r="BI94" s="219">
        <f>IF(N94="nulová",J94,0)</f>
        <v>0</v>
      </c>
      <c r="BJ94" s="20" t="s">
        <v>80</v>
      </c>
      <c r="BK94" s="219">
        <f>ROUND(I94*H94,2)</f>
        <v>0</v>
      </c>
      <c r="BL94" s="20" t="s">
        <v>1345</v>
      </c>
      <c r="BM94" s="218" t="s">
        <v>1356</v>
      </c>
    </row>
    <row r="95" s="2" customFormat="1">
      <c r="A95" s="41"/>
      <c r="B95" s="42"/>
      <c r="C95" s="43"/>
      <c r="D95" s="220" t="s">
        <v>141</v>
      </c>
      <c r="E95" s="43"/>
      <c r="F95" s="221" t="s">
        <v>1357</v>
      </c>
      <c r="G95" s="43"/>
      <c r="H95" s="43"/>
      <c r="I95" s="222"/>
      <c r="J95" s="43"/>
      <c r="K95" s="43"/>
      <c r="L95" s="47"/>
      <c r="M95" s="223"/>
      <c r="N95" s="224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141</v>
      </c>
      <c r="AU95" s="20" t="s">
        <v>83</v>
      </c>
    </row>
    <row r="96" s="14" customFormat="1">
      <c r="A96" s="14"/>
      <c r="B96" s="236"/>
      <c r="C96" s="237"/>
      <c r="D96" s="227" t="s">
        <v>143</v>
      </c>
      <c r="E96" s="238" t="s">
        <v>19</v>
      </c>
      <c r="F96" s="239" t="s">
        <v>1358</v>
      </c>
      <c r="G96" s="237"/>
      <c r="H96" s="240">
        <v>1</v>
      </c>
      <c r="I96" s="241"/>
      <c r="J96" s="237"/>
      <c r="K96" s="237"/>
      <c r="L96" s="242"/>
      <c r="M96" s="243"/>
      <c r="N96" s="244"/>
      <c r="O96" s="244"/>
      <c r="P96" s="244"/>
      <c r="Q96" s="244"/>
      <c r="R96" s="244"/>
      <c r="S96" s="244"/>
      <c r="T96" s="245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6" t="s">
        <v>143</v>
      </c>
      <c r="AU96" s="246" t="s">
        <v>83</v>
      </c>
      <c r="AV96" s="14" t="s">
        <v>83</v>
      </c>
      <c r="AW96" s="14" t="s">
        <v>33</v>
      </c>
      <c r="AX96" s="14" t="s">
        <v>80</v>
      </c>
      <c r="AY96" s="246" t="s">
        <v>132</v>
      </c>
    </row>
    <row r="97" s="13" customFormat="1">
      <c r="A97" s="13"/>
      <c r="B97" s="225"/>
      <c r="C97" s="226"/>
      <c r="D97" s="227" t="s">
        <v>143</v>
      </c>
      <c r="E97" s="228" t="s">
        <v>19</v>
      </c>
      <c r="F97" s="229" t="s">
        <v>1359</v>
      </c>
      <c r="G97" s="226"/>
      <c r="H97" s="228" t="s">
        <v>19</v>
      </c>
      <c r="I97" s="230"/>
      <c r="J97" s="226"/>
      <c r="K97" s="226"/>
      <c r="L97" s="231"/>
      <c r="M97" s="232"/>
      <c r="N97" s="233"/>
      <c r="O97" s="233"/>
      <c r="P97" s="233"/>
      <c r="Q97" s="233"/>
      <c r="R97" s="233"/>
      <c r="S97" s="233"/>
      <c r="T97" s="234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5" t="s">
        <v>143</v>
      </c>
      <c r="AU97" s="235" t="s">
        <v>83</v>
      </c>
      <c r="AV97" s="13" t="s">
        <v>80</v>
      </c>
      <c r="AW97" s="13" t="s">
        <v>33</v>
      </c>
      <c r="AX97" s="13" t="s">
        <v>72</v>
      </c>
      <c r="AY97" s="235" t="s">
        <v>132</v>
      </c>
    </row>
    <row r="98" s="2" customFormat="1" ht="16.5" customHeight="1">
      <c r="A98" s="41"/>
      <c r="B98" s="42"/>
      <c r="C98" s="207" t="s">
        <v>139</v>
      </c>
      <c r="D98" s="207" t="s">
        <v>134</v>
      </c>
      <c r="E98" s="208" t="s">
        <v>1360</v>
      </c>
      <c r="F98" s="209" t="s">
        <v>1361</v>
      </c>
      <c r="G98" s="210" t="s">
        <v>243</v>
      </c>
      <c r="H98" s="211">
        <v>4</v>
      </c>
      <c r="I98" s="212"/>
      <c r="J98" s="213">
        <f>ROUND(I98*H98,2)</f>
        <v>0</v>
      </c>
      <c r="K98" s="209" t="s">
        <v>138</v>
      </c>
      <c r="L98" s="47"/>
      <c r="M98" s="214" t="s">
        <v>19</v>
      </c>
      <c r="N98" s="215" t="s">
        <v>43</v>
      </c>
      <c r="O98" s="87"/>
      <c r="P98" s="216">
        <f>O98*H98</f>
        <v>0</v>
      </c>
      <c r="Q98" s="216">
        <v>0</v>
      </c>
      <c r="R98" s="216">
        <f>Q98*H98</f>
        <v>0</v>
      </c>
      <c r="S98" s="216">
        <v>0</v>
      </c>
      <c r="T98" s="217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18" t="s">
        <v>1345</v>
      </c>
      <c r="AT98" s="218" t="s">
        <v>134</v>
      </c>
      <c r="AU98" s="218" t="s">
        <v>83</v>
      </c>
      <c r="AY98" s="20" t="s">
        <v>132</v>
      </c>
      <c r="BE98" s="219">
        <f>IF(N98="základní",J98,0)</f>
        <v>0</v>
      </c>
      <c r="BF98" s="219">
        <f>IF(N98="snížená",J98,0)</f>
        <v>0</v>
      </c>
      <c r="BG98" s="219">
        <f>IF(N98="zákl. přenesená",J98,0)</f>
        <v>0</v>
      </c>
      <c r="BH98" s="219">
        <f>IF(N98="sníž. přenesená",J98,0)</f>
        <v>0</v>
      </c>
      <c r="BI98" s="219">
        <f>IF(N98="nulová",J98,0)</f>
        <v>0</v>
      </c>
      <c r="BJ98" s="20" t="s">
        <v>80</v>
      </c>
      <c r="BK98" s="219">
        <f>ROUND(I98*H98,2)</f>
        <v>0</v>
      </c>
      <c r="BL98" s="20" t="s">
        <v>1345</v>
      </c>
      <c r="BM98" s="218" t="s">
        <v>1362</v>
      </c>
    </row>
    <row r="99" s="2" customFormat="1">
      <c r="A99" s="41"/>
      <c r="B99" s="42"/>
      <c r="C99" s="43"/>
      <c r="D99" s="220" t="s">
        <v>141</v>
      </c>
      <c r="E99" s="43"/>
      <c r="F99" s="221" t="s">
        <v>1363</v>
      </c>
      <c r="G99" s="43"/>
      <c r="H99" s="43"/>
      <c r="I99" s="222"/>
      <c r="J99" s="43"/>
      <c r="K99" s="43"/>
      <c r="L99" s="47"/>
      <c r="M99" s="223"/>
      <c r="N99" s="224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141</v>
      </c>
      <c r="AU99" s="20" t="s">
        <v>83</v>
      </c>
    </row>
    <row r="100" s="13" customFormat="1">
      <c r="A100" s="13"/>
      <c r="B100" s="225"/>
      <c r="C100" s="226"/>
      <c r="D100" s="227" t="s">
        <v>143</v>
      </c>
      <c r="E100" s="228" t="s">
        <v>19</v>
      </c>
      <c r="F100" s="229" t="s">
        <v>1364</v>
      </c>
      <c r="G100" s="226"/>
      <c r="H100" s="228" t="s">
        <v>19</v>
      </c>
      <c r="I100" s="230"/>
      <c r="J100" s="226"/>
      <c r="K100" s="226"/>
      <c r="L100" s="231"/>
      <c r="M100" s="232"/>
      <c r="N100" s="233"/>
      <c r="O100" s="233"/>
      <c r="P100" s="233"/>
      <c r="Q100" s="233"/>
      <c r="R100" s="233"/>
      <c r="S100" s="233"/>
      <c r="T100" s="23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5" t="s">
        <v>143</v>
      </c>
      <c r="AU100" s="235" t="s">
        <v>83</v>
      </c>
      <c r="AV100" s="13" t="s">
        <v>80</v>
      </c>
      <c r="AW100" s="13" t="s">
        <v>33</v>
      </c>
      <c r="AX100" s="13" t="s">
        <v>72</v>
      </c>
      <c r="AY100" s="235" t="s">
        <v>132</v>
      </c>
    </row>
    <row r="101" s="14" customFormat="1">
      <c r="A101" s="14"/>
      <c r="B101" s="236"/>
      <c r="C101" s="237"/>
      <c r="D101" s="227" t="s">
        <v>143</v>
      </c>
      <c r="E101" s="238" t="s">
        <v>19</v>
      </c>
      <c r="F101" s="239" t="s">
        <v>1365</v>
      </c>
      <c r="G101" s="237"/>
      <c r="H101" s="240">
        <v>4</v>
      </c>
      <c r="I101" s="241"/>
      <c r="J101" s="237"/>
      <c r="K101" s="237"/>
      <c r="L101" s="242"/>
      <c r="M101" s="243"/>
      <c r="N101" s="244"/>
      <c r="O101" s="244"/>
      <c r="P101" s="244"/>
      <c r="Q101" s="244"/>
      <c r="R101" s="244"/>
      <c r="S101" s="244"/>
      <c r="T101" s="245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6" t="s">
        <v>143</v>
      </c>
      <c r="AU101" s="246" t="s">
        <v>83</v>
      </c>
      <c r="AV101" s="14" t="s">
        <v>83</v>
      </c>
      <c r="AW101" s="14" t="s">
        <v>33</v>
      </c>
      <c r="AX101" s="14" t="s">
        <v>80</v>
      </c>
      <c r="AY101" s="246" t="s">
        <v>132</v>
      </c>
    </row>
    <row r="102" s="13" customFormat="1">
      <c r="A102" s="13"/>
      <c r="B102" s="225"/>
      <c r="C102" s="226"/>
      <c r="D102" s="227" t="s">
        <v>143</v>
      </c>
      <c r="E102" s="228" t="s">
        <v>19</v>
      </c>
      <c r="F102" s="229" t="s">
        <v>1359</v>
      </c>
      <c r="G102" s="226"/>
      <c r="H102" s="228" t="s">
        <v>19</v>
      </c>
      <c r="I102" s="230"/>
      <c r="J102" s="226"/>
      <c r="K102" s="226"/>
      <c r="L102" s="231"/>
      <c r="M102" s="232"/>
      <c r="N102" s="233"/>
      <c r="O102" s="233"/>
      <c r="P102" s="233"/>
      <c r="Q102" s="233"/>
      <c r="R102" s="233"/>
      <c r="S102" s="233"/>
      <c r="T102" s="234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5" t="s">
        <v>143</v>
      </c>
      <c r="AU102" s="235" t="s">
        <v>83</v>
      </c>
      <c r="AV102" s="13" t="s">
        <v>80</v>
      </c>
      <c r="AW102" s="13" t="s">
        <v>33</v>
      </c>
      <c r="AX102" s="13" t="s">
        <v>72</v>
      </c>
      <c r="AY102" s="235" t="s">
        <v>132</v>
      </c>
    </row>
    <row r="103" s="12" customFormat="1" ht="22.8" customHeight="1">
      <c r="A103" s="12"/>
      <c r="B103" s="191"/>
      <c r="C103" s="192"/>
      <c r="D103" s="193" t="s">
        <v>71</v>
      </c>
      <c r="E103" s="205" t="s">
        <v>1366</v>
      </c>
      <c r="F103" s="205" t="s">
        <v>1367</v>
      </c>
      <c r="G103" s="192"/>
      <c r="H103" s="192"/>
      <c r="I103" s="195"/>
      <c r="J103" s="206">
        <f>BK103</f>
        <v>0</v>
      </c>
      <c r="K103" s="192"/>
      <c r="L103" s="197"/>
      <c r="M103" s="198"/>
      <c r="N103" s="199"/>
      <c r="O103" s="199"/>
      <c r="P103" s="200">
        <f>SUM(P104:P114)</f>
        <v>0</v>
      </c>
      <c r="Q103" s="199"/>
      <c r="R103" s="200">
        <f>SUM(R104:R114)</f>
        <v>0</v>
      </c>
      <c r="S103" s="199"/>
      <c r="T103" s="201">
        <f>SUM(T104:T114)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2" t="s">
        <v>174</v>
      </c>
      <c r="AT103" s="203" t="s">
        <v>71</v>
      </c>
      <c r="AU103" s="203" t="s">
        <v>80</v>
      </c>
      <c r="AY103" s="202" t="s">
        <v>132</v>
      </c>
      <c r="BK103" s="204">
        <f>SUM(BK104:BK114)</f>
        <v>0</v>
      </c>
    </row>
    <row r="104" s="2" customFormat="1" ht="16.5" customHeight="1">
      <c r="A104" s="41"/>
      <c r="B104" s="42"/>
      <c r="C104" s="207" t="s">
        <v>174</v>
      </c>
      <c r="D104" s="207" t="s">
        <v>134</v>
      </c>
      <c r="E104" s="208" t="s">
        <v>1368</v>
      </c>
      <c r="F104" s="209" t="s">
        <v>1369</v>
      </c>
      <c r="G104" s="210" t="s">
        <v>243</v>
      </c>
      <c r="H104" s="211">
        <v>2</v>
      </c>
      <c r="I104" s="212"/>
      <c r="J104" s="213">
        <f>ROUND(I104*H104,2)</f>
        <v>0</v>
      </c>
      <c r="K104" s="209" t="s">
        <v>138</v>
      </c>
      <c r="L104" s="47"/>
      <c r="M104" s="214" t="s">
        <v>19</v>
      </c>
      <c r="N104" s="215" t="s">
        <v>43</v>
      </c>
      <c r="O104" s="87"/>
      <c r="P104" s="216">
        <f>O104*H104</f>
        <v>0</v>
      </c>
      <c r="Q104" s="216">
        <v>0</v>
      </c>
      <c r="R104" s="216">
        <f>Q104*H104</f>
        <v>0</v>
      </c>
      <c r="S104" s="216">
        <v>0</v>
      </c>
      <c r="T104" s="217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18" t="s">
        <v>1345</v>
      </c>
      <c r="AT104" s="218" t="s">
        <v>134</v>
      </c>
      <c r="AU104" s="218" t="s">
        <v>83</v>
      </c>
      <c r="AY104" s="20" t="s">
        <v>132</v>
      </c>
      <c r="BE104" s="219">
        <f>IF(N104="základní",J104,0)</f>
        <v>0</v>
      </c>
      <c r="BF104" s="219">
        <f>IF(N104="snížená",J104,0)</f>
        <v>0</v>
      </c>
      <c r="BG104" s="219">
        <f>IF(N104="zákl. přenesená",J104,0)</f>
        <v>0</v>
      </c>
      <c r="BH104" s="219">
        <f>IF(N104="sníž. přenesená",J104,0)</f>
        <v>0</v>
      </c>
      <c r="BI104" s="219">
        <f>IF(N104="nulová",J104,0)</f>
        <v>0</v>
      </c>
      <c r="BJ104" s="20" t="s">
        <v>80</v>
      </c>
      <c r="BK104" s="219">
        <f>ROUND(I104*H104,2)</f>
        <v>0</v>
      </c>
      <c r="BL104" s="20" t="s">
        <v>1345</v>
      </c>
      <c r="BM104" s="218" t="s">
        <v>1370</v>
      </c>
    </row>
    <row r="105" s="2" customFormat="1">
      <c r="A105" s="41"/>
      <c r="B105" s="42"/>
      <c r="C105" s="43"/>
      <c r="D105" s="220" t="s">
        <v>141</v>
      </c>
      <c r="E105" s="43"/>
      <c r="F105" s="221" t="s">
        <v>1371</v>
      </c>
      <c r="G105" s="43"/>
      <c r="H105" s="43"/>
      <c r="I105" s="222"/>
      <c r="J105" s="43"/>
      <c r="K105" s="43"/>
      <c r="L105" s="47"/>
      <c r="M105" s="223"/>
      <c r="N105" s="224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141</v>
      </c>
      <c r="AU105" s="20" t="s">
        <v>83</v>
      </c>
    </row>
    <row r="106" s="14" customFormat="1">
      <c r="A106" s="14"/>
      <c r="B106" s="236"/>
      <c r="C106" s="237"/>
      <c r="D106" s="227" t="s">
        <v>143</v>
      </c>
      <c r="E106" s="238" t="s">
        <v>19</v>
      </c>
      <c r="F106" s="239" t="s">
        <v>1372</v>
      </c>
      <c r="G106" s="237"/>
      <c r="H106" s="240">
        <v>1</v>
      </c>
      <c r="I106" s="241"/>
      <c r="J106" s="237"/>
      <c r="K106" s="237"/>
      <c r="L106" s="242"/>
      <c r="M106" s="243"/>
      <c r="N106" s="244"/>
      <c r="O106" s="244"/>
      <c r="P106" s="244"/>
      <c r="Q106" s="244"/>
      <c r="R106" s="244"/>
      <c r="S106" s="244"/>
      <c r="T106" s="245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6" t="s">
        <v>143</v>
      </c>
      <c r="AU106" s="246" t="s">
        <v>83</v>
      </c>
      <c r="AV106" s="14" t="s">
        <v>83</v>
      </c>
      <c r="AW106" s="14" t="s">
        <v>33</v>
      </c>
      <c r="AX106" s="14" t="s">
        <v>72</v>
      </c>
      <c r="AY106" s="246" t="s">
        <v>132</v>
      </c>
    </row>
    <row r="107" s="14" customFormat="1">
      <c r="A107" s="14"/>
      <c r="B107" s="236"/>
      <c r="C107" s="237"/>
      <c r="D107" s="227" t="s">
        <v>143</v>
      </c>
      <c r="E107" s="238" t="s">
        <v>19</v>
      </c>
      <c r="F107" s="239" t="s">
        <v>1373</v>
      </c>
      <c r="G107" s="237"/>
      <c r="H107" s="240">
        <v>1</v>
      </c>
      <c r="I107" s="241"/>
      <c r="J107" s="237"/>
      <c r="K107" s="237"/>
      <c r="L107" s="242"/>
      <c r="M107" s="243"/>
      <c r="N107" s="244"/>
      <c r="O107" s="244"/>
      <c r="P107" s="244"/>
      <c r="Q107" s="244"/>
      <c r="R107" s="244"/>
      <c r="S107" s="244"/>
      <c r="T107" s="245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6" t="s">
        <v>143</v>
      </c>
      <c r="AU107" s="246" t="s">
        <v>83</v>
      </c>
      <c r="AV107" s="14" t="s">
        <v>83</v>
      </c>
      <c r="AW107" s="14" t="s">
        <v>33</v>
      </c>
      <c r="AX107" s="14" t="s">
        <v>72</v>
      </c>
      <c r="AY107" s="246" t="s">
        <v>132</v>
      </c>
    </row>
    <row r="108" s="15" customFormat="1">
      <c r="A108" s="15"/>
      <c r="B108" s="247"/>
      <c r="C108" s="248"/>
      <c r="D108" s="227" t="s">
        <v>143</v>
      </c>
      <c r="E108" s="249" t="s">
        <v>19</v>
      </c>
      <c r="F108" s="250" t="s">
        <v>148</v>
      </c>
      <c r="G108" s="248"/>
      <c r="H108" s="251">
        <v>2</v>
      </c>
      <c r="I108" s="252"/>
      <c r="J108" s="248"/>
      <c r="K108" s="248"/>
      <c r="L108" s="253"/>
      <c r="M108" s="254"/>
      <c r="N108" s="255"/>
      <c r="O108" s="255"/>
      <c r="P108" s="255"/>
      <c r="Q108" s="255"/>
      <c r="R108" s="255"/>
      <c r="S108" s="255"/>
      <c r="T108" s="256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57" t="s">
        <v>143</v>
      </c>
      <c r="AU108" s="257" t="s">
        <v>83</v>
      </c>
      <c r="AV108" s="15" t="s">
        <v>139</v>
      </c>
      <c r="AW108" s="15" t="s">
        <v>33</v>
      </c>
      <c r="AX108" s="15" t="s">
        <v>80</v>
      </c>
      <c r="AY108" s="257" t="s">
        <v>132</v>
      </c>
    </row>
    <row r="109" s="2" customFormat="1" ht="16.5" customHeight="1">
      <c r="A109" s="41"/>
      <c r="B109" s="42"/>
      <c r="C109" s="207" t="s">
        <v>180</v>
      </c>
      <c r="D109" s="207" t="s">
        <v>134</v>
      </c>
      <c r="E109" s="208" t="s">
        <v>1374</v>
      </c>
      <c r="F109" s="209" t="s">
        <v>1375</v>
      </c>
      <c r="G109" s="210" t="s">
        <v>243</v>
      </c>
      <c r="H109" s="211">
        <v>4</v>
      </c>
      <c r="I109" s="212"/>
      <c r="J109" s="213">
        <f>ROUND(I109*H109,2)</f>
        <v>0</v>
      </c>
      <c r="K109" s="209" t="s">
        <v>138</v>
      </c>
      <c r="L109" s="47"/>
      <c r="M109" s="214" t="s">
        <v>19</v>
      </c>
      <c r="N109" s="215" t="s">
        <v>43</v>
      </c>
      <c r="O109" s="87"/>
      <c r="P109" s="216">
        <f>O109*H109</f>
        <v>0</v>
      </c>
      <c r="Q109" s="216">
        <v>0</v>
      </c>
      <c r="R109" s="216">
        <f>Q109*H109</f>
        <v>0</v>
      </c>
      <c r="S109" s="216">
        <v>0</v>
      </c>
      <c r="T109" s="217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18" t="s">
        <v>1345</v>
      </c>
      <c r="AT109" s="218" t="s">
        <v>134</v>
      </c>
      <c r="AU109" s="218" t="s">
        <v>83</v>
      </c>
      <c r="AY109" s="20" t="s">
        <v>132</v>
      </c>
      <c r="BE109" s="219">
        <f>IF(N109="základní",J109,0)</f>
        <v>0</v>
      </c>
      <c r="BF109" s="219">
        <f>IF(N109="snížená",J109,0)</f>
        <v>0</v>
      </c>
      <c r="BG109" s="219">
        <f>IF(N109="zákl. přenesená",J109,0)</f>
        <v>0</v>
      </c>
      <c r="BH109" s="219">
        <f>IF(N109="sníž. přenesená",J109,0)</f>
        <v>0</v>
      </c>
      <c r="BI109" s="219">
        <f>IF(N109="nulová",J109,0)</f>
        <v>0</v>
      </c>
      <c r="BJ109" s="20" t="s">
        <v>80</v>
      </c>
      <c r="BK109" s="219">
        <f>ROUND(I109*H109,2)</f>
        <v>0</v>
      </c>
      <c r="BL109" s="20" t="s">
        <v>1345</v>
      </c>
      <c r="BM109" s="218" t="s">
        <v>1376</v>
      </c>
    </row>
    <row r="110" s="2" customFormat="1">
      <c r="A110" s="41"/>
      <c r="B110" s="42"/>
      <c r="C110" s="43"/>
      <c r="D110" s="220" t="s">
        <v>141</v>
      </c>
      <c r="E110" s="43"/>
      <c r="F110" s="221" t="s">
        <v>1377</v>
      </c>
      <c r="G110" s="43"/>
      <c r="H110" s="43"/>
      <c r="I110" s="222"/>
      <c r="J110" s="43"/>
      <c r="K110" s="43"/>
      <c r="L110" s="47"/>
      <c r="M110" s="223"/>
      <c r="N110" s="224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141</v>
      </c>
      <c r="AU110" s="20" t="s">
        <v>83</v>
      </c>
    </row>
    <row r="111" s="14" customFormat="1">
      <c r="A111" s="14"/>
      <c r="B111" s="236"/>
      <c r="C111" s="237"/>
      <c r="D111" s="227" t="s">
        <v>143</v>
      </c>
      <c r="E111" s="238" t="s">
        <v>19</v>
      </c>
      <c r="F111" s="239" t="s">
        <v>1406</v>
      </c>
      <c r="G111" s="237"/>
      <c r="H111" s="240">
        <v>4</v>
      </c>
      <c r="I111" s="241"/>
      <c r="J111" s="237"/>
      <c r="K111" s="237"/>
      <c r="L111" s="242"/>
      <c r="M111" s="243"/>
      <c r="N111" s="244"/>
      <c r="O111" s="244"/>
      <c r="P111" s="244"/>
      <c r="Q111" s="244"/>
      <c r="R111" s="244"/>
      <c r="S111" s="244"/>
      <c r="T111" s="245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6" t="s">
        <v>143</v>
      </c>
      <c r="AU111" s="246" t="s">
        <v>83</v>
      </c>
      <c r="AV111" s="14" t="s">
        <v>83</v>
      </c>
      <c r="AW111" s="14" t="s">
        <v>33</v>
      </c>
      <c r="AX111" s="14" t="s">
        <v>80</v>
      </c>
      <c r="AY111" s="246" t="s">
        <v>132</v>
      </c>
    </row>
    <row r="112" s="13" customFormat="1">
      <c r="A112" s="13"/>
      <c r="B112" s="225"/>
      <c r="C112" s="226"/>
      <c r="D112" s="227" t="s">
        <v>143</v>
      </c>
      <c r="E112" s="228" t="s">
        <v>19</v>
      </c>
      <c r="F112" s="229" t="s">
        <v>1102</v>
      </c>
      <c r="G112" s="226"/>
      <c r="H112" s="228" t="s">
        <v>19</v>
      </c>
      <c r="I112" s="230"/>
      <c r="J112" s="226"/>
      <c r="K112" s="226"/>
      <c r="L112" s="231"/>
      <c r="M112" s="232"/>
      <c r="N112" s="233"/>
      <c r="O112" s="233"/>
      <c r="P112" s="233"/>
      <c r="Q112" s="233"/>
      <c r="R112" s="233"/>
      <c r="S112" s="233"/>
      <c r="T112" s="23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5" t="s">
        <v>143</v>
      </c>
      <c r="AU112" s="235" t="s">
        <v>83</v>
      </c>
      <c r="AV112" s="13" t="s">
        <v>80</v>
      </c>
      <c r="AW112" s="13" t="s">
        <v>33</v>
      </c>
      <c r="AX112" s="13" t="s">
        <v>72</v>
      </c>
      <c r="AY112" s="235" t="s">
        <v>132</v>
      </c>
    </row>
    <row r="113" s="2" customFormat="1" ht="16.5" customHeight="1">
      <c r="A113" s="41"/>
      <c r="B113" s="42"/>
      <c r="C113" s="207" t="s">
        <v>185</v>
      </c>
      <c r="D113" s="207" t="s">
        <v>134</v>
      </c>
      <c r="E113" s="208" t="s">
        <v>1380</v>
      </c>
      <c r="F113" s="209" t="s">
        <v>1381</v>
      </c>
      <c r="G113" s="210" t="s">
        <v>243</v>
      </c>
      <c r="H113" s="211">
        <v>2</v>
      </c>
      <c r="I113" s="212"/>
      <c r="J113" s="213">
        <f>ROUND(I113*H113,2)</f>
        <v>0</v>
      </c>
      <c r="K113" s="209" t="s">
        <v>138</v>
      </c>
      <c r="L113" s="47"/>
      <c r="M113" s="214" t="s">
        <v>19</v>
      </c>
      <c r="N113" s="215" t="s">
        <v>43</v>
      </c>
      <c r="O113" s="87"/>
      <c r="P113" s="216">
        <f>O113*H113</f>
        <v>0</v>
      </c>
      <c r="Q113" s="216">
        <v>0</v>
      </c>
      <c r="R113" s="216">
        <f>Q113*H113</f>
        <v>0</v>
      </c>
      <c r="S113" s="216">
        <v>0</v>
      </c>
      <c r="T113" s="217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18" t="s">
        <v>1345</v>
      </c>
      <c r="AT113" s="218" t="s">
        <v>134</v>
      </c>
      <c r="AU113" s="218" t="s">
        <v>83</v>
      </c>
      <c r="AY113" s="20" t="s">
        <v>132</v>
      </c>
      <c r="BE113" s="219">
        <f>IF(N113="základní",J113,0)</f>
        <v>0</v>
      </c>
      <c r="BF113" s="219">
        <f>IF(N113="snížená",J113,0)</f>
        <v>0</v>
      </c>
      <c r="BG113" s="219">
        <f>IF(N113="zákl. přenesená",J113,0)</f>
        <v>0</v>
      </c>
      <c r="BH113" s="219">
        <f>IF(N113="sníž. přenesená",J113,0)</f>
        <v>0</v>
      </c>
      <c r="BI113" s="219">
        <f>IF(N113="nulová",J113,0)</f>
        <v>0</v>
      </c>
      <c r="BJ113" s="20" t="s">
        <v>80</v>
      </c>
      <c r="BK113" s="219">
        <f>ROUND(I113*H113,2)</f>
        <v>0</v>
      </c>
      <c r="BL113" s="20" t="s">
        <v>1345</v>
      </c>
      <c r="BM113" s="218" t="s">
        <v>1382</v>
      </c>
    </row>
    <row r="114" s="2" customFormat="1">
      <c r="A114" s="41"/>
      <c r="B114" s="42"/>
      <c r="C114" s="43"/>
      <c r="D114" s="220" t="s">
        <v>141</v>
      </c>
      <c r="E114" s="43"/>
      <c r="F114" s="221" t="s">
        <v>1383</v>
      </c>
      <c r="G114" s="43"/>
      <c r="H114" s="43"/>
      <c r="I114" s="222"/>
      <c r="J114" s="43"/>
      <c r="K114" s="43"/>
      <c r="L114" s="47"/>
      <c r="M114" s="223"/>
      <c r="N114" s="224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141</v>
      </c>
      <c r="AU114" s="20" t="s">
        <v>83</v>
      </c>
    </row>
    <row r="115" s="12" customFormat="1" ht="22.8" customHeight="1">
      <c r="A115" s="12"/>
      <c r="B115" s="191"/>
      <c r="C115" s="192"/>
      <c r="D115" s="193" t="s">
        <v>71</v>
      </c>
      <c r="E115" s="205" t="s">
        <v>1384</v>
      </c>
      <c r="F115" s="205" t="s">
        <v>1385</v>
      </c>
      <c r="G115" s="192"/>
      <c r="H115" s="192"/>
      <c r="I115" s="195"/>
      <c r="J115" s="206">
        <f>BK115</f>
        <v>0</v>
      </c>
      <c r="K115" s="192"/>
      <c r="L115" s="197"/>
      <c r="M115" s="198"/>
      <c r="N115" s="199"/>
      <c r="O115" s="199"/>
      <c r="P115" s="200">
        <f>SUM(P116:P118)</f>
        <v>0</v>
      </c>
      <c r="Q115" s="199"/>
      <c r="R115" s="200">
        <f>SUM(R116:R118)</f>
        <v>0</v>
      </c>
      <c r="S115" s="199"/>
      <c r="T115" s="201">
        <f>SUM(T116:T118)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02" t="s">
        <v>174</v>
      </c>
      <c r="AT115" s="203" t="s">
        <v>71</v>
      </c>
      <c r="AU115" s="203" t="s">
        <v>80</v>
      </c>
      <c r="AY115" s="202" t="s">
        <v>132</v>
      </c>
      <c r="BK115" s="204">
        <f>SUM(BK116:BK118)</f>
        <v>0</v>
      </c>
    </row>
    <row r="116" s="2" customFormat="1" ht="24.15" customHeight="1">
      <c r="A116" s="41"/>
      <c r="B116" s="42"/>
      <c r="C116" s="207" t="s">
        <v>197</v>
      </c>
      <c r="D116" s="207" t="s">
        <v>134</v>
      </c>
      <c r="E116" s="208" t="s">
        <v>1386</v>
      </c>
      <c r="F116" s="209" t="s">
        <v>1387</v>
      </c>
      <c r="G116" s="210" t="s">
        <v>1344</v>
      </c>
      <c r="H116" s="211">
        <v>1</v>
      </c>
      <c r="I116" s="212"/>
      <c r="J116" s="213">
        <f>ROUND(I116*H116,2)</f>
        <v>0</v>
      </c>
      <c r="K116" s="209" t="s">
        <v>138</v>
      </c>
      <c r="L116" s="47"/>
      <c r="M116" s="214" t="s">
        <v>19</v>
      </c>
      <c r="N116" s="215" t="s">
        <v>43</v>
      </c>
      <c r="O116" s="87"/>
      <c r="P116" s="216">
        <f>O116*H116</f>
        <v>0</v>
      </c>
      <c r="Q116" s="216">
        <v>0</v>
      </c>
      <c r="R116" s="216">
        <f>Q116*H116</f>
        <v>0</v>
      </c>
      <c r="S116" s="216">
        <v>0</v>
      </c>
      <c r="T116" s="217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18" t="s">
        <v>1345</v>
      </c>
      <c r="AT116" s="218" t="s">
        <v>134</v>
      </c>
      <c r="AU116" s="218" t="s">
        <v>83</v>
      </c>
      <c r="AY116" s="20" t="s">
        <v>132</v>
      </c>
      <c r="BE116" s="219">
        <f>IF(N116="základní",J116,0)</f>
        <v>0</v>
      </c>
      <c r="BF116" s="219">
        <f>IF(N116="snížená",J116,0)</f>
        <v>0</v>
      </c>
      <c r="BG116" s="219">
        <f>IF(N116="zákl. přenesená",J116,0)</f>
        <v>0</v>
      </c>
      <c r="BH116" s="219">
        <f>IF(N116="sníž. přenesená",J116,0)</f>
        <v>0</v>
      </c>
      <c r="BI116" s="219">
        <f>IF(N116="nulová",J116,0)</f>
        <v>0</v>
      </c>
      <c r="BJ116" s="20" t="s">
        <v>80</v>
      </c>
      <c r="BK116" s="219">
        <f>ROUND(I116*H116,2)</f>
        <v>0</v>
      </c>
      <c r="BL116" s="20" t="s">
        <v>1345</v>
      </c>
      <c r="BM116" s="218" t="s">
        <v>1388</v>
      </c>
    </row>
    <row r="117" s="2" customFormat="1">
      <c r="A117" s="41"/>
      <c r="B117" s="42"/>
      <c r="C117" s="43"/>
      <c r="D117" s="220" t="s">
        <v>141</v>
      </c>
      <c r="E117" s="43"/>
      <c r="F117" s="221" t="s">
        <v>1389</v>
      </c>
      <c r="G117" s="43"/>
      <c r="H117" s="43"/>
      <c r="I117" s="222"/>
      <c r="J117" s="43"/>
      <c r="K117" s="43"/>
      <c r="L117" s="47"/>
      <c r="M117" s="223"/>
      <c r="N117" s="224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141</v>
      </c>
      <c r="AU117" s="20" t="s">
        <v>83</v>
      </c>
    </row>
    <row r="118" s="14" customFormat="1">
      <c r="A118" s="14"/>
      <c r="B118" s="236"/>
      <c r="C118" s="237"/>
      <c r="D118" s="227" t="s">
        <v>143</v>
      </c>
      <c r="E118" s="238" t="s">
        <v>19</v>
      </c>
      <c r="F118" s="239" t="s">
        <v>1390</v>
      </c>
      <c r="G118" s="237"/>
      <c r="H118" s="240">
        <v>1</v>
      </c>
      <c r="I118" s="241"/>
      <c r="J118" s="237"/>
      <c r="K118" s="237"/>
      <c r="L118" s="242"/>
      <c r="M118" s="243"/>
      <c r="N118" s="244"/>
      <c r="O118" s="244"/>
      <c r="P118" s="244"/>
      <c r="Q118" s="244"/>
      <c r="R118" s="244"/>
      <c r="S118" s="244"/>
      <c r="T118" s="245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6" t="s">
        <v>143</v>
      </c>
      <c r="AU118" s="246" t="s">
        <v>83</v>
      </c>
      <c r="AV118" s="14" t="s">
        <v>83</v>
      </c>
      <c r="AW118" s="14" t="s">
        <v>33</v>
      </c>
      <c r="AX118" s="14" t="s">
        <v>80</v>
      </c>
      <c r="AY118" s="246" t="s">
        <v>132</v>
      </c>
    </row>
    <row r="119" s="12" customFormat="1" ht="22.8" customHeight="1">
      <c r="A119" s="12"/>
      <c r="B119" s="191"/>
      <c r="C119" s="192"/>
      <c r="D119" s="193" t="s">
        <v>71</v>
      </c>
      <c r="E119" s="205" t="s">
        <v>1391</v>
      </c>
      <c r="F119" s="205" t="s">
        <v>1392</v>
      </c>
      <c r="G119" s="192"/>
      <c r="H119" s="192"/>
      <c r="I119" s="195"/>
      <c r="J119" s="206">
        <f>BK119</f>
        <v>0</v>
      </c>
      <c r="K119" s="192"/>
      <c r="L119" s="197"/>
      <c r="M119" s="198"/>
      <c r="N119" s="199"/>
      <c r="O119" s="199"/>
      <c r="P119" s="200">
        <f>SUM(P120:P122)</f>
        <v>0</v>
      </c>
      <c r="Q119" s="199"/>
      <c r="R119" s="200">
        <f>SUM(R120:R122)</f>
        <v>0</v>
      </c>
      <c r="S119" s="199"/>
      <c r="T119" s="201">
        <f>SUM(T120:T122)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2" t="s">
        <v>174</v>
      </c>
      <c r="AT119" s="203" t="s">
        <v>71</v>
      </c>
      <c r="AU119" s="203" t="s">
        <v>80</v>
      </c>
      <c r="AY119" s="202" t="s">
        <v>132</v>
      </c>
      <c r="BK119" s="204">
        <f>SUM(BK120:BK122)</f>
        <v>0</v>
      </c>
    </row>
    <row r="120" s="2" customFormat="1" ht="24.15" customHeight="1">
      <c r="A120" s="41"/>
      <c r="B120" s="42"/>
      <c r="C120" s="207" t="s">
        <v>208</v>
      </c>
      <c r="D120" s="207" t="s">
        <v>134</v>
      </c>
      <c r="E120" s="208" t="s">
        <v>1393</v>
      </c>
      <c r="F120" s="209" t="s">
        <v>1394</v>
      </c>
      <c r="G120" s="210" t="s">
        <v>1344</v>
      </c>
      <c r="H120" s="211">
        <v>1</v>
      </c>
      <c r="I120" s="212"/>
      <c r="J120" s="213">
        <f>ROUND(I120*H120,2)</f>
        <v>0</v>
      </c>
      <c r="K120" s="209" t="s">
        <v>138</v>
      </c>
      <c r="L120" s="47"/>
      <c r="M120" s="214" t="s">
        <v>19</v>
      </c>
      <c r="N120" s="215" t="s">
        <v>43</v>
      </c>
      <c r="O120" s="87"/>
      <c r="P120" s="216">
        <f>O120*H120</f>
        <v>0</v>
      </c>
      <c r="Q120" s="216">
        <v>0</v>
      </c>
      <c r="R120" s="216">
        <f>Q120*H120</f>
        <v>0</v>
      </c>
      <c r="S120" s="216">
        <v>0</v>
      </c>
      <c r="T120" s="217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18" t="s">
        <v>1345</v>
      </c>
      <c r="AT120" s="218" t="s">
        <v>134</v>
      </c>
      <c r="AU120" s="218" t="s">
        <v>83</v>
      </c>
      <c r="AY120" s="20" t="s">
        <v>132</v>
      </c>
      <c r="BE120" s="219">
        <f>IF(N120="základní",J120,0)</f>
        <v>0</v>
      </c>
      <c r="BF120" s="219">
        <f>IF(N120="snížená",J120,0)</f>
        <v>0</v>
      </c>
      <c r="BG120" s="219">
        <f>IF(N120="zákl. přenesená",J120,0)</f>
        <v>0</v>
      </c>
      <c r="BH120" s="219">
        <f>IF(N120="sníž. přenesená",J120,0)</f>
        <v>0</v>
      </c>
      <c r="BI120" s="219">
        <f>IF(N120="nulová",J120,0)</f>
        <v>0</v>
      </c>
      <c r="BJ120" s="20" t="s">
        <v>80</v>
      </c>
      <c r="BK120" s="219">
        <f>ROUND(I120*H120,2)</f>
        <v>0</v>
      </c>
      <c r="BL120" s="20" t="s">
        <v>1345</v>
      </c>
      <c r="BM120" s="218" t="s">
        <v>1395</v>
      </c>
    </row>
    <row r="121" s="2" customFormat="1">
      <c r="A121" s="41"/>
      <c r="B121" s="42"/>
      <c r="C121" s="43"/>
      <c r="D121" s="220" t="s">
        <v>141</v>
      </c>
      <c r="E121" s="43"/>
      <c r="F121" s="221" t="s">
        <v>1396</v>
      </c>
      <c r="G121" s="43"/>
      <c r="H121" s="43"/>
      <c r="I121" s="222"/>
      <c r="J121" s="43"/>
      <c r="K121" s="43"/>
      <c r="L121" s="47"/>
      <c r="M121" s="223"/>
      <c r="N121" s="224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141</v>
      </c>
      <c r="AU121" s="20" t="s">
        <v>83</v>
      </c>
    </row>
    <row r="122" s="14" customFormat="1">
      <c r="A122" s="14"/>
      <c r="B122" s="236"/>
      <c r="C122" s="237"/>
      <c r="D122" s="227" t="s">
        <v>143</v>
      </c>
      <c r="E122" s="238" t="s">
        <v>19</v>
      </c>
      <c r="F122" s="239" t="s">
        <v>1397</v>
      </c>
      <c r="G122" s="237"/>
      <c r="H122" s="240">
        <v>1</v>
      </c>
      <c r="I122" s="241"/>
      <c r="J122" s="237"/>
      <c r="K122" s="237"/>
      <c r="L122" s="242"/>
      <c r="M122" s="243"/>
      <c r="N122" s="244"/>
      <c r="O122" s="244"/>
      <c r="P122" s="244"/>
      <c r="Q122" s="244"/>
      <c r="R122" s="244"/>
      <c r="S122" s="244"/>
      <c r="T122" s="245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6" t="s">
        <v>143</v>
      </c>
      <c r="AU122" s="246" t="s">
        <v>83</v>
      </c>
      <c r="AV122" s="14" t="s">
        <v>83</v>
      </c>
      <c r="AW122" s="14" t="s">
        <v>33</v>
      </c>
      <c r="AX122" s="14" t="s">
        <v>80</v>
      </c>
      <c r="AY122" s="246" t="s">
        <v>132</v>
      </c>
    </row>
    <row r="123" s="12" customFormat="1" ht="22.8" customHeight="1">
      <c r="A123" s="12"/>
      <c r="B123" s="191"/>
      <c r="C123" s="192"/>
      <c r="D123" s="193" t="s">
        <v>71</v>
      </c>
      <c r="E123" s="205" t="s">
        <v>1398</v>
      </c>
      <c r="F123" s="205" t="s">
        <v>1399</v>
      </c>
      <c r="G123" s="192"/>
      <c r="H123" s="192"/>
      <c r="I123" s="195"/>
      <c r="J123" s="206">
        <f>BK123</f>
        <v>0</v>
      </c>
      <c r="K123" s="192"/>
      <c r="L123" s="197"/>
      <c r="M123" s="198"/>
      <c r="N123" s="199"/>
      <c r="O123" s="199"/>
      <c r="P123" s="200">
        <f>SUM(P124:P126)</f>
        <v>0</v>
      </c>
      <c r="Q123" s="199"/>
      <c r="R123" s="200">
        <f>SUM(R124:R126)</f>
        <v>0</v>
      </c>
      <c r="S123" s="199"/>
      <c r="T123" s="201">
        <f>SUM(T124:T126)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2" t="s">
        <v>174</v>
      </c>
      <c r="AT123" s="203" t="s">
        <v>71</v>
      </c>
      <c r="AU123" s="203" t="s">
        <v>80</v>
      </c>
      <c r="AY123" s="202" t="s">
        <v>132</v>
      </c>
      <c r="BK123" s="204">
        <f>SUM(BK124:BK126)</f>
        <v>0</v>
      </c>
    </row>
    <row r="124" s="2" customFormat="1" ht="24.15" customHeight="1">
      <c r="A124" s="41"/>
      <c r="B124" s="42"/>
      <c r="C124" s="207" t="s">
        <v>220</v>
      </c>
      <c r="D124" s="207" t="s">
        <v>134</v>
      </c>
      <c r="E124" s="208" t="s">
        <v>1400</v>
      </c>
      <c r="F124" s="209" t="s">
        <v>1401</v>
      </c>
      <c r="G124" s="210" t="s">
        <v>1344</v>
      </c>
      <c r="H124" s="211">
        <v>1</v>
      </c>
      <c r="I124" s="212"/>
      <c r="J124" s="213">
        <f>ROUND(I124*H124,2)</f>
        <v>0</v>
      </c>
      <c r="K124" s="209" t="s">
        <v>138</v>
      </c>
      <c r="L124" s="47"/>
      <c r="M124" s="214" t="s">
        <v>19</v>
      </c>
      <c r="N124" s="215" t="s">
        <v>43</v>
      </c>
      <c r="O124" s="87"/>
      <c r="P124" s="216">
        <f>O124*H124</f>
        <v>0</v>
      </c>
      <c r="Q124" s="216">
        <v>0</v>
      </c>
      <c r="R124" s="216">
        <f>Q124*H124</f>
        <v>0</v>
      </c>
      <c r="S124" s="216">
        <v>0</v>
      </c>
      <c r="T124" s="217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18" t="s">
        <v>1345</v>
      </c>
      <c r="AT124" s="218" t="s">
        <v>134</v>
      </c>
      <c r="AU124" s="218" t="s">
        <v>83</v>
      </c>
      <c r="AY124" s="20" t="s">
        <v>132</v>
      </c>
      <c r="BE124" s="219">
        <f>IF(N124="základní",J124,0)</f>
        <v>0</v>
      </c>
      <c r="BF124" s="219">
        <f>IF(N124="snížená",J124,0)</f>
        <v>0</v>
      </c>
      <c r="BG124" s="219">
        <f>IF(N124="zákl. přenesená",J124,0)</f>
        <v>0</v>
      </c>
      <c r="BH124" s="219">
        <f>IF(N124="sníž. přenesená",J124,0)</f>
        <v>0</v>
      </c>
      <c r="BI124" s="219">
        <f>IF(N124="nulová",J124,0)</f>
        <v>0</v>
      </c>
      <c r="BJ124" s="20" t="s">
        <v>80</v>
      </c>
      <c r="BK124" s="219">
        <f>ROUND(I124*H124,2)</f>
        <v>0</v>
      </c>
      <c r="BL124" s="20" t="s">
        <v>1345</v>
      </c>
      <c r="BM124" s="218" t="s">
        <v>1402</v>
      </c>
    </row>
    <row r="125" s="2" customFormat="1">
      <c r="A125" s="41"/>
      <c r="B125" s="42"/>
      <c r="C125" s="43"/>
      <c r="D125" s="220" t="s">
        <v>141</v>
      </c>
      <c r="E125" s="43"/>
      <c r="F125" s="221" t="s">
        <v>1403</v>
      </c>
      <c r="G125" s="43"/>
      <c r="H125" s="43"/>
      <c r="I125" s="222"/>
      <c r="J125" s="43"/>
      <c r="K125" s="43"/>
      <c r="L125" s="47"/>
      <c r="M125" s="223"/>
      <c r="N125" s="224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141</v>
      </c>
      <c r="AU125" s="20" t="s">
        <v>83</v>
      </c>
    </row>
    <row r="126" s="14" customFormat="1">
      <c r="A126" s="14"/>
      <c r="B126" s="236"/>
      <c r="C126" s="237"/>
      <c r="D126" s="227" t="s">
        <v>143</v>
      </c>
      <c r="E126" s="238" t="s">
        <v>19</v>
      </c>
      <c r="F126" s="239" t="s">
        <v>1404</v>
      </c>
      <c r="G126" s="237"/>
      <c r="H126" s="240">
        <v>1</v>
      </c>
      <c r="I126" s="241"/>
      <c r="J126" s="237"/>
      <c r="K126" s="237"/>
      <c r="L126" s="242"/>
      <c r="M126" s="283"/>
      <c r="N126" s="284"/>
      <c r="O126" s="284"/>
      <c r="P126" s="284"/>
      <c r="Q126" s="284"/>
      <c r="R126" s="284"/>
      <c r="S126" s="284"/>
      <c r="T126" s="285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6" t="s">
        <v>143</v>
      </c>
      <c r="AU126" s="246" t="s">
        <v>83</v>
      </c>
      <c r="AV126" s="14" t="s">
        <v>83</v>
      </c>
      <c r="AW126" s="14" t="s">
        <v>33</v>
      </c>
      <c r="AX126" s="14" t="s">
        <v>80</v>
      </c>
      <c r="AY126" s="246" t="s">
        <v>132</v>
      </c>
    </row>
    <row r="127" s="2" customFormat="1" ht="6.96" customHeight="1">
      <c r="A127" s="41"/>
      <c r="B127" s="62"/>
      <c r="C127" s="63"/>
      <c r="D127" s="63"/>
      <c r="E127" s="63"/>
      <c r="F127" s="63"/>
      <c r="G127" s="63"/>
      <c r="H127" s="63"/>
      <c r="I127" s="63"/>
      <c r="J127" s="63"/>
      <c r="K127" s="63"/>
      <c r="L127" s="47"/>
      <c r="M127" s="41"/>
      <c r="O127" s="41"/>
      <c r="P127" s="41"/>
      <c r="Q127" s="41"/>
      <c r="R127" s="41"/>
      <c r="S127" s="41"/>
      <c r="T127" s="41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</row>
  </sheetData>
  <sheetProtection sheet="1" autoFilter="0" formatColumns="0" formatRows="0" objects="1" scenarios="1" spinCount="100000" saltValue="X1zNutymNZ55FkkNXuHb3BYNYnn5oeLcHJlnEdh6jwndrg8LiS0BP/FbP6GfeALLUzfS6XJ5L6IUEEUc4Xxxjw==" hashValue="J/SDzY/BjriPP/7mkI+oT0kBtdH8ODRgbq1dXo+/wiiLnyREOjxEqhjy6Dpf1jaKDSv9mIOW0CedJzFWm5NKSQ==" algorithmName="SHA-512" password="CC35"/>
  <autoFilter ref="C84:K126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4_01/012103000"/>
    <hyperlink ref="F92" r:id="rId2" display="https://podminky.urs.cz/item/CS_URS_2024_01/012303000"/>
    <hyperlink ref="F95" r:id="rId3" display="https://podminky.urs.cz/item/CS_URS_2024_01/012403000"/>
    <hyperlink ref="F99" r:id="rId4" display="https://podminky.urs.cz/item/CS_URS_2024_01/013254000"/>
    <hyperlink ref="F105" r:id="rId5" display="https://podminky.urs.cz/item/CS_URS_2024_01/032103000"/>
    <hyperlink ref="F110" r:id="rId6" display="https://podminky.urs.cz/item/CS_URS_2024_01/034503000"/>
    <hyperlink ref="F114" r:id="rId7" display="https://podminky.urs.cz/item/CS_URS_2024_01/039103000"/>
    <hyperlink ref="F117" r:id="rId8" display="https://podminky.urs.cz/item/CS_URS_2024_01/043154000"/>
    <hyperlink ref="F121" r:id="rId9" display="https://podminky.urs.cz/item/CS_URS_2024_01/072103001"/>
    <hyperlink ref="F125" r:id="rId10" display="https://podminky.urs.cz/item/CS_URS_2024_01/0910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86" customWidth="1"/>
    <col min="2" max="2" width="1.667969" style="286" customWidth="1"/>
    <col min="3" max="4" width="5" style="286" customWidth="1"/>
    <col min="5" max="5" width="11.66016" style="286" customWidth="1"/>
    <col min="6" max="6" width="9.160156" style="286" customWidth="1"/>
    <col min="7" max="7" width="5" style="286" customWidth="1"/>
    <col min="8" max="8" width="77.83203" style="286" customWidth="1"/>
    <col min="9" max="10" width="20" style="286" customWidth="1"/>
    <col min="11" max="11" width="1.667969" style="286" customWidth="1"/>
  </cols>
  <sheetData>
    <row r="1" s="1" customFormat="1" ht="37.5" customHeight="1"/>
    <row r="2" s="1" customFormat="1" ht="7.5" customHeight="1">
      <c r="B2" s="287"/>
      <c r="C2" s="288"/>
      <c r="D2" s="288"/>
      <c r="E2" s="288"/>
      <c r="F2" s="288"/>
      <c r="G2" s="288"/>
      <c r="H2" s="288"/>
      <c r="I2" s="288"/>
      <c r="J2" s="288"/>
      <c r="K2" s="289"/>
    </row>
    <row r="3" s="17" customFormat="1" ht="45" customHeight="1">
      <c r="B3" s="290"/>
      <c r="C3" s="291" t="s">
        <v>1407</v>
      </c>
      <c r="D3" s="291"/>
      <c r="E3" s="291"/>
      <c r="F3" s="291"/>
      <c r="G3" s="291"/>
      <c r="H3" s="291"/>
      <c r="I3" s="291"/>
      <c r="J3" s="291"/>
      <c r="K3" s="292"/>
    </row>
    <row r="4" s="1" customFormat="1" ht="25.5" customHeight="1">
      <c r="B4" s="293"/>
      <c r="C4" s="294" t="s">
        <v>1408</v>
      </c>
      <c r="D4" s="294"/>
      <c r="E4" s="294"/>
      <c r="F4" s="294"/>
      <c r="G4" s="294"/>
      <c r="H4" s="294"/>
      <c r="I4" s="294"/>
      <c r="J4" s="294"/>
      <c r="K4" s="295"/>
    </row>
    <row r="5" s="1" customFormat="1" ht="5.25" customHeight="1">
      <c r="B5" s="293"/>
      <c r="C5" s="296"/>
      <c r="D5" s="296"/>
      <c r="E5" s="296"/>
      <c r="F5" s="296"/>
      <c r="G5" s="296"/>
      <c r="H5" s="296"/>
      <c r="I5" s="296"/>
      <c r="J5" s="296"/>
      <c r="K5" s="295"/>
    </row>
    <row r="6" s="1" customFormat="1" ht="15" customHeight="1">
      <c r="B6" s="293"/>
      <c r="C6" s="297" t="s">
        <v>1409</v>
      </c>
      <c r="D6" s="297"/>
      <c r="E6" s="297"/>
      <c r="F6" s="297"/>
      <c r="G6" s="297"/>
      <c r="H6" s="297"/>
      <c r="I6" s="297"/>
      <c r="J6" s="297"/>
      <c r="K6" s="295"/>
    </row>
    <row r="7" s="1" customFormat="1" ht="15" customHeight="1">
      <c r="B7" s="298"/>
      <c r="C7" s="297" t="s">
        <v>1410</v>
      </c>
      <c r="D7" s="297"/>
      <c r="E7" s="297"/>
      <c r="F7" s="297"/>
      <c r="G7" s="297"/>
      <c r="H7" s="297"/>
      <c r="I7" s="297"/>
      <c r="J7" s="297"/>
      <c r="K7" s="295"/>
    </row>
    <row r="8" s="1" customFormat="1" ht="12.75" customHeight="1">
      <c r="B8" s="298"/>
      <c r="C8" s="297"/>
      <c r="D8" s="297"/>
      <c r="E8" s="297"/>
      <c r="F8" s="297"/>
      <c r="G8" s="297"/>
      <c r="H8" s="297"/>
      <c r="I8" s="297"/>
      <c r="J8" s="297"/>
      <c r="K8" s="295"/>
    </row>
    <row r="9" s="1" customFormat="1" ht="15" customHeight="1">
      <c r="B9" s="298"/>
      <c r="C9" s="297" t="s">
        <v>1411</v>
      </c>
      <c r="D9" s="297"/>
      <c r="E9" s="297"/>
      <c r="F9" s="297"/>
      <c r="G9" s="297"/>
      <c r="H9" s="297"/>
      <c r="I9" s="297"/>
      <c r="J9" s="297"/>
      <c r="K9" s="295"/>
    </row>
    <row r="10" s="1" customFormat="1" ht="15" customHeight="1">
      <c r="B10" s="298"/>
      <c r="C10" s="297"/>
      <c r="D10" s="297" t="s">
        <v>1412</v>
      </c>
      <c r="E10" s="297"/>
      <c r="F10" s="297"/>
      <c r="G10" s="297"/>
      <c r="H10" s="297"/>
      <c r="I10" s="297"/>
      <c r="J10" s="297"/>
      <c r="K10" s="295"/>
    </row>
    <row r="11" s="1" customFormat="1" ht="15" customHeight="1">
      <c r="B11" s="298"/>
      <c r="C11" s="299"/>
      <c r="D11" s="297" t="s">
        <v>1413</v>
      </c>
      <c r="E11" s="297"/>
      <c r="F11" s="297"/>
      <c r="G11" s="297"/>
      <c r="H11" s="297"/>
      <c r="I11" s="297"/>
      <c r="J11" s="297"/>
      <c r="K11" s="295"/>
    </row>
    <row r="12" s="1" customFormat="1" ht="15" customHeight="1">
      <c r="B12" s="298"/>
      <c r="C12" s="299"/>
      <c r="D12" s="297"/>
      <c r="E12" s="297"/>
      <c r="F12" s="297"/>
      <c r="G12" s="297"/>
      <c r="H12" s="297"/>
      <c r="I12" s="297"/>
      <c r="J12" s="297"/>
      <c r="K12" s="295"/>
    </row>
    <row r="13" s="1" customFormat="1" ht="15" customHeight="1">
      <c r="B13" s="298"/>
      <c r="C13" s="299"/>
      <c r="D13" s="300" t="s">
        <v>1414</v>
      </c>
      <c r="E13" s="297"/>
      <c r="F13" s="297"/>
      <c r="G13" s="297"/>
      <c r="H13" s="297"/>
      <c r="I13" s="297"/>
      <c r="J13" s="297"/>
      <c r="K13" s="295"/>
    </row>
    <row r="14" s="1" customFormat="1" ht="12.75" customHeight="1">
      <c r="B14" s="298"/>
      <c r="C14" s="299"/>
      <c r="D14" s="299"/>
      <c r="E14" s="299"/>
      <c r="F14" s="299"/>
      <c r="G14" s="299"/>
      <c r="H14" s="299"/>
      <c r="I14" s="299"/>
      <c r="J14" s="299"/>
      <c r="K14" s="295"/>
    </row>
    <row r="15" s="1" customFormat="1" ht="15" customHeight="1">
      <c r="B15" s="298"/>
      <c r="C15" s="299"/>
      <c r="D15" s="297" t="s">
        <v>1415</v>
      </c>
      <c r="E15" s="297"/>
      <c r="F15" s="297"/>
      <c r="G15" s="297"/>
      <c r="H15" s="297"/>
      <c r="I15" s="297"/>
      <c r="J15" s="297"/>
      <c r="K15" s="295"/>
    </row>
    <row r="16" s="1" customFormat="1" ht="15" customHeight="1">
      <c r="B16" s="298"/>
      <c r="C16" s="299"/>
      <c r="D16" s="297" t="s">
        <v>1416</v>
      </c>
      <c r="E16" s="297"/>
      <c r="F16" s="297"/>
      <c r="G16" s="297"/>
      <c r="H16" s="297"/>
      <c r="I16" s="297"/>
      <c r="J16" s="297"/>
      <c r="K16" s="295"/>
    </row>
    <row r="17" s="1" customFormat="1" ht="15" customHeight="1">
      <c r="B17" s="298"/>
      <c r="C17" s="299"/>
      <c r="D17" s="297" t="s">
        <v>1417</v>
      </c>
      <c r="E17" s="297"/>
      <c r="F17" s="297"/>
      <c r="G17" s="297"/>
      <c r="H17" s="297"/>
      <c r="I17" s="297"/>
      <c r="J17" s="297"/>
      <c r="K17" s="295"/>
    </row>
    <row r="18" s="1" customFormat="1" ht="15" customHeight="1">
      <c r="B18" s="298"/>
      <c r="C18" s="299"/>
      <c r="D18" s="299"/>
      <c r="E18" s="301" t="s">
        <v>79</v>
      </c>
      <c r="F18" s="297" t="s">
        <v>1418</v>
      </c>
      <c r="G18" s="297"/>
      <c r="H18" s="297"/>
      <c r="I18" s="297"/>
      <c r="J18" s="297"/>
      <c r="K18" s="295"/>
    </row>
    <row r="19" s="1" customFormat="1" ht="15" customHeight="1">
      <c r="B19" s="298"/>
      <c r="C19" s="299"/>
      <c r="D19" s="299"/>
      <c r="E19" s="301" t="s">
        <v>1419</v>
      </c>
      <c r="F19" s="297" t="s">
        <v>1420</v>
      </c>
      <c r="G19" s="297"/>
      <c r="H19" s="297"/>
      <c r="I19" s="297"/>
      <c r="J19" s="297"/>
      <c r="K19" s="295"/>
    </row>
    <row r="20" s="1" customFormat="1" ht="15" customHeight="1">
      <c r="B20" s="298"/>
      <c r="C20" s="299"/>
      <c r="D20" s="299"/>
      <c r="E20" s="301" t="s">
        <v>1421</v>
      </c>
      <c r="F20" s="297" t="s">
        <v>1422</v>
      </c>
      <c r="G20" s="297"/>
      <c r="H20" s="297"/>
      <c r="I20" s="297"/>
      <c r="J20" s="297"/>
      <c r="K20" s="295"/>
    </row>
    <row r="21" s="1" customFormat="1" ht="15" customHeight="1">
      <c r="B21" s="298"/>
      <c r="C21" s="299"/>
      <c r="D21" s="299"/>
      <c r="E21" s="301" t="s">
        <v>99</v>
      </c>
      <c r="F21" s="297" t="s">
        <v>1423</v>
      </c>
      <c r="G21" s="297"/>
      <c r="H21" s="297"/>
      <c r="I21" s="297"/>
      <c r="J21" s="297"/>
      <c r="K21" s="295"/>
    </row>
    <row r="22" s="1" customFormat="1" ht="15" customHeight="1">
      <c r="B22" s="298"/>
      <c r="C22" s="299"/>
      <c r="D22" s="299"/>
      <c r="E22" s="301" t="s">
        <v>1424</v>
      </c>
      <c r="F22" s="297" t="s">
        <v>1425</v>
      </c>
      <c r="G22" s="297"/>
      <c r="H22" s="297"/>
      <c r="I22" s="297"/>
      <c r="J22" s="297"/>
      <c r="K22" s="295"/>
    </row>
    <row r="23" s="1" customFormat="1" ht="15" customHeight="1">
      <c r="B23" s="298"/>
      <c r="C23" s="299"/>
      <c r="D23" s="299"/>
      <c r="E23" s="301" t="s">
        <v>1426</v>
      </c>
      <c r="F23" s="297" t="s">
        <v>1427</v>
      </c>
      <c r="G23" s="297"/>
      <c r="H23" s="297"/>
      <c r="I23" s="297"/>
      <c r="J23" s="297"/>
      <c r="K23" s="295"/>
    </row>
    <row r="24" s="1" customFormat="1" ht="12.75" customHeight="1">
      <c r="B24" s="298"/>
      <c r="C24" s="299"/>
      <c r="D24" s="299"/>
      <c r="E24" s="299"/>
      <c r="F24" s="299"/>
      <c r="G24" s="299"/>
      <c r="H24" s="299"/>
      <c r="I24" s="299"/>
      <c r="J24" s="299"/>
      <c r="K24" s="295"/>
    </row>
    <row r="25" s="1" customFormat="1" ht="15" customHeight="1">
      <c r="B25" s="298"/>
      <c r="C25" s="297" t="s">
        <v>1428</v>
      </c>
      <c r="D25" s="297"/>
      <c r="E25" s="297"/>
      <c r="F25" s="297"/>
      <c r="G25" s="297"/>
      <c r="H25" s="297"/>
      <c r="I25" s="297"/>
      <c r="J25" s="297"/>
      <c r="K25" s="295"/>
    </row>
    <row r="26" s="1" customFormat="1" ht="15" customHeight="1">
      <c r="B26" s="298"/>
      <c r="C26" s="297" t="s">
        <v>1429</v>
      </c>
      <c r="D26" s="297"/>
      <c r="E26" s="297"/>
      <c r="F26" s="297"/>
      <c r="G26" s="297"/>
      <c r="H26" s="297"/>
      <c r="I26" s="297"/>
      <c r="J26" s="297"/>
      <c r="K26" s="295"/>
    </row>
    <row r="27" s="1" customFormat="1" ht="15" customHeight="1">
      <c r="B27" s="298"/>
      <c r="C27" s="297"/>
      <c r="D27" s="297" t="s">
        <v>1430</v>
      </c>
      <c r="E27" s="297"/>
      <c r="F27" s="297"/>
      <c r="G27" s="297"/>
      <c r="H27" s="297"/>
      <c r="I27" s="297"/>
      <c r="J27" s="297"/>
      <c r="K27" s="295"/>
    </row>
    <row r="28" s="1" customFormat="1" ht="15" customHeight="1">
      <c r="B28" s="298"/>
      <c r="C28" s="299"/>
      <c r="D28" s="297" t="s">
        <v>1431</v>
      </c>
      <c r="E28" s="297"/>
      <c r="F28" s="297"/>
      <c r="G28" s="297"/>
      <c r="H28" s="297"/>
      <c r="I28" s="297"/>
      <c r="J28" s="297"/>
      <c r="K28" s="295"/>
    </row>
    <row r="29" s="1" customFormat="1" ht="12.75" customHeight="1">
      <c r="B29" s="298"/>
      <c r="C29" s="299"/>
      <c r="D29" s="299"/>
      <c r="E29" s="299"/>
      <c r="F29" s="299"/>
      <c r="G29" s="299"/>
      <c r="H29" s="299"/>
      <c r="I29" s="299"/>
      <c r="J29" s="299"/>
      <c r="K29" s="295"/>
    </row>
    <row r="30" s="1" customFormat="1" ht="15" customHeight="1">
      <c r="B30" s="298"/>
      <c r="C30" s="299"/>
      <c r="D30" s="297" t="s">
        <v>1432</v>
      </c>
      <c r="E30" s="297"/>
      <c r="F30" s="297"/>
      <c r="G30" s="297"/>
      <c r="H30" s="297"/>
      <c r="I30" s="297"/>
      <c r="J30" s="297"/>
      <c r="K30" s="295"/>
    </row>
    <row r="31" s="1" customFormat="1" ht="15" customHeight="1">
      <c r="B31" s="298"/>
      <c r="C31" s="299"/>
      <c r="D31" s="297" t="s">
        <v>1433</v>
      </c>
      <c r="E31" s="297"/>
      <c r="F31" s="297"/>
      <c r="G31" s="297"/>
      <c r="H31" s="297"/>
      <c r="I31" s="297"/>
      <c r="J31" s="297"/>
      <c r="K31" s="295"/>
    </row>
    <row r="32" s="1" customFormat="1" ht="12.75" customHeight="1">
      <c r="B32" s="298"/>
      <c r="C32" s="299"/>
      <c r="D32" s="299"/>
      <c r="E32" s="299"/>
      <c r="F32" s="299"/>
      <c r="G32" s="299"/>
      <c r="H32" s="299"/>
      <c r="I32" s="299"/>
      <c r="J32" s="299"/>
      <c r="K32" s="295"/>
    </row>
    <row r="33" s="1" customFormat="1" ht="15" customHeight="1">
      <c r="B33" s="298"/>
      <c r="C33" s="299"/>
      <c r="D33" s="297" t="s">
        <v>1434</v>
      </c>
      <c r="E33" s="297"/>
      <c r="F33" s="297"/>
      <c r="G33" s="297"/>
      <c r="H33" s="297"/>
      <c r="I33" s="297"/>
      <c r="J33" s="297"/>
      <c r="K33" s="295"/>
    </row>
    <row r="34" s="1" customFormat="1" ht="15" customHeight="1">
      <c r="B34" s="298"/>
      <c r="C34" s="299"/>
      <c r="D34" s="297" t="s">
        <v>1435</v>
      </c>
      <c r="E34" s="297"/>
      <c r="F34" s="297"/>
      <c r="G34" s="297"/>
      <c r="H34" s="297"/>
      <c r="I34" s="297"/>
      <c r="J34" s="297"/>
      <c r="K34" s="295"/>
    </row>
    <row r="35" s="1" customFormat="1" ht="15" customHeight="1">
      <c r="B35" s="298"/>
      <c r="C35" s="299"/>
      <c r="D35" s="297" t="s">
        <v>1436</v>
      </c>
      <c r="E35" s="297"/>
      <c r="F35" s="297"/>
      <c r="G35" s="297"/>
      <c r="H35" s="297"/>
      <c r="I35" s="297"/>
      <c r="J35" s="297"/>
      <c r="K35" s="295"/>
    </row>
    <row r="36" s="1" customFormat="1" ht="15" customHeight="1">
      <c r="B36" s="298"/>
      <c r="C36" s="299"/>
      <c r="D36" s="297"/>
      <c r="E36" s="300" t="s">
        <v>118</v>
      </c>
      <c r="F36" s="297"/>
      <c r="G36" s="297" t="s">
        <v>1437</v>
      </c>
      <c r="H36" s="297"/>
      <c r="I36" s="297"/>
      <c r="J36" s="297"/>
      <c r="K36" s="295"/>
    </row>
    <row r="37" s="1" customFormat="1" ht="30.75" customHeight="1">
      <c r="B37" s="298"/>
      <c r="C37" s="299"/>
      <c r="D37" s="297"/>
      <c r="E37" s="300" t="s">
        <v>1438</v>
      </c>
      <c r="F37" s="297"/>
      <c r="G37" s="297" t="s">
        <v>1439</v>
      </c>
      <c r="H37" s="297"/>
      <c r="I37" s="297"/>
      <c r="J37" s="297"/>
      <c r="K37" s="295"/>
    </row>
    <row r="38" s="1" customFormat="1" ht="15" customHeight="1">
      <c r="B38" s="298"/>
      <c r="C38" s="299"/>
      <c r="D38" s="297"/>
      <c r="E38" s="300" t="s">
        <v>53</v>
      </c>
      <c r="F38" s="297"/>
      <c r="G38" s="297" t="s">
        <v>1440</v>
      </c>
      <c r="H38" s="297"/>
      <c r="I38" s="297"/>
      <c r="J38" s="297"/>
      <c r="K38" s="295"/>
    </row>
    <row r="39" s="1" customFormat="1" ht="15" customHeight="1">
      <c r="B39" s="298"/>
      <c r="C39" s="299"/>
      <c r="D39" s="297"/>
      <c r="E39" s="300" t="s">
        <v>54</v>
      </c>
      <c r="F39" s="297"/>
      <c r="G39" s="297" t="s">
        <v>1441</v>
      </c>
      <c r="H39" s="297"/>
      <c r="I39" s="297"/>
      <c r="J39" s="297"/>
      <c r="K39" s="295"/>
    </row>
    <row r="40" s="1" customFormat="1" ht="15" customHeight="1">
      <c r="B40" s="298"/>
      <c r="C40" s="299"/>
      <c r="D40" s="297"/>
      <c r="E40" s="300" t="s">
        <v>119</v>
      </c>
      <c r="F40" s="297"/>
      <c r="G40" s="297" t="s">
        <v>1442</v>
      </c>
      <c r="H40" s="297"/>
      <c r="I40" s="297"/>
      <c r="J40" s="297"/>
      <c r="K40" s="295"/>
    </row>
    <row r="41" s="1" customFormat="1" ht="15" customHeight="1">
      <c r="B41" s="298"/>
      <c r="C41" s="299"/>
      <c r="D41" s="297"/>
      <c r="E41" s="300" t="s">
        <v>120</v>
      </c>
      <c r="F41" s="297"/>
      <c r="G41" s="297" t="s">
        <v>1443</v>
      </c>
      <c r="H41" s="297"/>
      <c r="I41" s="297"/>
      <c r="J41" s="297"/>
      <c r="K41" s="295"/>
    </row>
    <row r="42" s="1" customFormat="1" ht="15" customHeight="1">
      <c r="B42" s="298"/>
      <c r="C42" s="299"/>
      <c r="D42" s="297"/>
      <c r="E42" s="300" t="s">
        <v>1444</v>
      </c>
      <c r="F42" s="297"/>
      <c r="G42" s="297" t="s">
        <v>1445</v>
      </c>
      <c r="H42" s="297"/>
      <c r="I42" s="297"/>
      <c r="J42" s="297"/>
      <c r="K42" s="295"/>
    </row>
    <row r="43" s="1" customFormat="1" ht="15" customHeight="1">
      <c r="B43" s="298"/>
      <c r="C43" s="299"/>
      <c r="D43" s="297"/>
      <c r="E43" s="300"/>
      <c r="F43" s="297"/>
      <c r="G43" s="297" t="s">
        <v>1446</v>
      </c>
      <c r="H43" s="297"/>
      <c r="I43" s="297"/>
      <c r="J43" s="297"/>
      <c r="K43" s="295"/>
    </row>
    <row r="44" s="1" customFormat="1" ht="15" customHeight="1">
      <c r="B44" s="298"/>
      <c r="C44" s="299"/>
      <c r="D44" s="297"/>
      <c r="E44" s="300" t="s">
        <v>1447</v>
      </c>
      <c r="F44" s="297"/>
      <c r="G44" s="297" t="s">
        <v>1448</v>
      </c>
      <c r="H44" s="297"/>
      <c r="I44" s="297"/>
      <c r="J44" s="297"/>
      <c r="K44" s="295"/>
    </row>
    <row r="45" s="1" customFormat="1" ht="15" customHeight="1">
      <c r="B45" s="298"/>
      <c r="C45" s="299"/>
      <c r="D45" s="297"/>
      <c r="E45" s="300" t="s">
        <v>122</v>
      </c>
      <c r="F45" s="297"/>
      <c r="G45" s="297" t="s">
        <v>1449</v>
      </c>
      <c r="H45" s="297"/>
      <c r="I45" s="297"/>
      <c r="J45" s="297"/>
      <c r="K45" s="295"/>
    </row>
    <row r="46" s="1" customFormat="1" ht="12.75" customHeight="1">
      <c r="B46" s="298"/>
      <c r="C46" s="299"/>
      <c r="D46" s="297"/>
      <c r="E46" s="297"/>
      <c r="F46" s="297"/>
      <c r="G46" s="297"/>
      <c r="H46" s="297"/>
      <c r="I46" s="297"/>
      <c r="J46" s="297"/>
      <c r="K46" s="295"/>
    </row>
    <row r="47" s="1" customFormat="1" ht="15" customHeight="1">
      <c r="B47" s="298"/>
      <c r="C47" s="299"/>
      <c r="D47" s="297" t="s">
        <v>1450</v>
      </c>
      <c r="E47" s="297"/>
      <c r="F47" s="297"/>
      <c r="G47" s="297"/>
      <c r="H47" s="297"/>
      <c r="I47" s="297"/>
      <c r="J47" s="297"/>
      <c r="K47" s="295"/>
    </row>
    <row r="48" s="1" customFormat="1" ht="15" customHeight="1">
      <c r="B48" s="298"/>
      <c r="C48" s="299"/>
      <c r="D48" s="299"/>
      <c r="E48" s="297" t="s">
        <v>1451</v>
      </c>
      <c r="F48" s="297"/>
      <c r="G48" s="297"/>
      <c r="H48" s="297"/>
      <c r="I48" s="297"/>
      <c r="J48" s="297"/>
      <c r="K48" s="295"/>
    </row>
    <row r="49" s="1" customFormat="1" ht="15" customHeight="1">
      <c r="B49" s="298"/>
      <c r="C49" s="299"/>
      <c r="D49" s="299"/>
      <c r="E49" s="297" t="s">
        <v>1452</v>
      </c>
      <c r="F49" s="297"/>
      <c r="G49" s="297"/>
      <c r="H49" s="297"/>
      <c r="I49" s="297"/>
      <c r="J49" s="297"/>
      <c r="K49" s="295"/>
    </row>
    <row r="50" s="1" customFormat="1" ht="15" customHeight="1">
      <c r="B50" s="298"/>
      <c r="C50" s="299"/>
      <c r="D50" s="299"/>
      <c r="E50" s="297" t="s">
        <v>1453</v>
      </c>
      <c r="F50" s="297"/>
      <c r="G50" s="297"/>
      <c r="H50" s="297"/>
      <c r="I50" s="297"/>
      <c r="J50" s="297"/>
      <c r="K50" s="295"/>
    </row>
    <row r="51" s="1" customFormat="1" ht="15" customHeight="1">
      <c r="B51" s="298"/>
      <c r="C51" s="299"/>
      <c r="D51" s="297" t="s">
        <v>1454</v>
      </c>
      <c r="E51" s="297"/>
      <c r="F51" s="297"/>
      <c r="G51" s="297"/>
      <c r="H51" s="297"/>
      <c r="I51" s="297"/>
      <c r="J51" s="297"/>
      <c r="K51" s="295"/>
    </row>
    <row r="52" s="1" customFormat="1" ht="25.5" customHeight="1">
      <c r="B52" s="293"/>
      <c r="C52" s="294" t="s">
        <v>1455</v>
      </c>
      <c r="D52" s="294"/>
      <c r="E52" s="294"/>
      <c r="F52" s="294"/>
      <c r="G52" s="294"/>
      <c r="H52" s="294"/>
      <c r="I52" s="294"/>
      <c r="J52" s="294"/>
      <c r="K52" s="295"/>
    </row>
    <row r="53" s="1" customFormat="1" ht="5.25" customHeight="1">
      <c r="B53" s="293"/>
      <c r="C53" s="296"/>
      <c r="D53" s="296"/>
      <c r="E53" s="296"/>
      <c r="F53" s="296"/>
      <c r="G53" s="296"/>
      <c r="H53" s="296"/>
      <c r="I53" s="296"/>
      <c r="J53" s="296"/>
      <c r="K53" s="295"/>
    </row>
    <row r="54" s="1" customFormat="1" ht="15" customHeight="1">
      <c r="B54" s="293"/>
      <c r="C54" s="297" t="s">
        <v>1456</v>
      </c>
      <c r="D54" s="297"/>
      <c r="E54" s="297"/>
      <c r="F54" s="297"/>
      <c r="G54" s="297"/>
      <c r="H54" s="297"/>
      <c r="I54" s="297"/>
      <c r="J54" s="297"/>
      <c r="K54" s="295"/>
    </row>
    <row r="55" s="1" customFormat="1" ht="15" customHeight="1">
      <c r="B55" s="293"/>
      <c r="C55" s="297" t="s">
        <v>1457</v>
      </c>
      <c r="D55" s="297"/>
      <c r="E55" s="297"/>
      <c r="F55" s="297"/>
      <c r="G55" s="297"/>
      <c r="H55" s="297"/>
      <c r="I55" s="297"/>
      <c r="J55" s="297"/>
      <c r="K55" s="295"/>
    </row>
    <row r="56" s="1" customFormat="1" ht="12.75" customHeight="1">
      <c r="B56" s="293"/>
      <c r="C56" s="297"/>
      <c r="D56" s="297"/>
      <c r="E56" s="297"/>
      <c r="F56" s="297"/>
      <c r="G56" s="297"/>
      <c r="H56" s="297"/>
      <c r="I56" s="297"/>
      <c r="J56" s="297"/>
      <c r="K56" s="295"/>
    </row>
    <row r="57" s="1" customFormat="1" ht="15" customHeight="1">
      <c r="B57" s="293"/>
      <c r="C57" s="297" t="s">
        <v>1458</v>
      </c>
      <c r="D57" s="297"/>
      <c r="E57" s="297"/>
      <c r="F57" s="297"/>
      <c r="G57" s="297"/>
      <c r="H57" s="297"/>
      <c r="I57" s="297"/>
      <c r="J57" s="297"/>
      <c r="K57" s="295"/>
    </row>
    <row r="58" s="1" customFormat="1" ht="15" customHeight="1">
      <c r="B58" s="293"/>
      <c r="C58" s="299"/>
      <c r="D58" s="297" t="s">
        <v>1459</v>
      </c>
      <c r="E58" s="297"/>
      <c r="F58" s="297"/>
      <c r="G58" s="297"/>
      <c r="H58" s="297"/>
      <c r="I58" s="297"/>
      <c r="J58" s="297"/>
      <c r="K58" s="295"/>
    </row>
    <row r="59" s="1" customFormat="1" ht="15" customHeight="1">
      <c r="B59" s="293"/>
      <c r="C59" s="299"/>
      <c r="D59" s="297" t="s">
        <v>1460</v>
      </c>
      <c r="E59" s="297"/>
      <c r="F59" s="297"/>
      <c r="G59" s="297"/>
      <c r="H59" s="297"/>
      <c r="I59" s="297"/>
      <c r="J59" s="297"/>
      <c r="K59" s="295"/>
    </row>
    <row r="60" s="1" customFormat="1" ht="15" customHeight="1">
      <c r="B60" s="293"/>
      <c r="C60" s="299"/>
      <c r="D60" s="297" t="s">
        <v>1461</v>
      </c>
      <c r="E60" s="297"/>
      <c r="F60" s="297"/>
      <c r="G60" s="297"/>
      <c r="H60" s="297"/>
      <c r="I60" s="297"/>
      <c r="J60" s="297"/>
      <c r="K60" s="295"/>
    </row>
    <row r="61" s="1" customFormat="1" ht="15" customHeight="1">
      <c r="B61" s="293"/>
      <c r="C61" s="299"/>
      <c r="D61" s="297" t="s">
        <v>1462</v>
      </c>
      <c r="E61" s="297"/>
      <c r="F61" s="297"/>
      <c r="G61" s="297"/>
      <c r="H61" s="297"/>
      <c r="I61" s="297"/>
      <c r="J61" s="297"/>
      <c r="K61" s="295"/>
    </row>
    <row r="62" s="1" customFormat="1" ht="15" customHeight="1">
      <c r="B62" s="293"/>
      <c r="C62" s="299"/>
      <c r="D62" s="302" t="s">
        <v>1463</v>
      </c>
      <c r="E62" s="302"/>
      <c r="F62" s="302"/>
      <c r="G62" s="302"/>
      <c r="H62" s="302"/>
      <c r="I62" s="302"/>
      <c r="J62" s="302"/>
      <c r="K62" s="295"/>
    </row>
    <row r="63" s="1" customFormat="1" ht="15" customHeight="1">
      <c r="B63" s="293"/>
      <c r="C63" s="299"/>
      <c r="D63" s="297" t="s">
        <v>1464</v>
      </c>
      <c r="E63" s="297"/>
      <c r="F63" s="297"/>
      <c r="G63" s="297"/>
      <c r="H63" s="297"/>
      <c r="I63" s="297"/>
      <c r="J63" s="297"/>
      <c r="K63" s="295"/>
    </row>
    <row r="64" s="1" customFormat="1" ht="12.75" customHeight="1">
      <c r="B64" s="293"/>
      <c r="C64" s="299"/>
      <c r="D64" s="299"/>
      <c r="E64" s="303"/>
      <c r="F64" s="299"/>
      <c r="G64" s="299"/>
      <c r="H64" s="299"/>
      <c r="I64" s="299"/>
      <c r="J64" s="299"/>
      <c r="K64" s="295"/>
    </row>
    <row r="65" s="1" customFormat="1" ht="15" customHeight="1">
      <c r="B65" s="293"/>
      <c r="C65" s="299"/>
      <c r="D65" s="297" t="s">
        <v>1465</v>
      </c>
      <c r="E65" s="297"/>
      <c r="F65" s="297"/>
      <c r="G65" s="297"/>
      <c r="H65" s="297"/>
      <c r="I65" s="297"/>
      <c r="J65" s="297"/>
      <c r="K65" s="295"/>
    </row>
    <row r="66" s="1" customFormat="1" ht="15" customHeight="1">
      <c r="B66" s="293"/>
      <c r="C66" s="299"/>
      <c r="D66" s="302" t="s">
        <v>1466</v>
      </c>
      <c r="E66" s="302"/>
      <c r="F66" s="302"/>
      <c r="G66" s="302"/>
      <c r="H66" s="302"/>
      <c r="I66" s="302"/>
      <c r="J66" s="302"/>
      <c r="K66" s="295"/>
    </row>
    <row r="67" s="1" customFormat="1" ht="15" customHeight="1">
      <c r="B67" s="293"/>
      <c r="C67" s="299"/>
      <c r="D67" s="297" t="s">
        <v>1467</v>
      </c>
      <c r="E67" s="297"/>
      <c r="F67" s="297"/>
      <c r="G67" s="297"/>
      <c r="H67" s="297"/>
      <c r="I67" s="297"/>
      <c r="J67" s="297"/>
      <c r="K67" s="295"/>
    </row>
    <row r="68" s="1" customFormat="1" ht="15" customHeight="1">
      <c r="B68" s="293"/>
      <c r="C68" s="299"/>
      <c r="D68" s="297" t="s">
        <v>1468</v>
      </c>
      <c r="E68" s="297"/>
      <c r="F68" s="297"/>
      <c r="G68" s="297"/>
      <c r="H68" s="297"/>
      <c r="I68" s="297"/>
      <c r="J68" s="297"/>
      <c r="K68" s="295"/>
    </row>
    <row r="69" s="1" customFormat="1" ht="15" customHeight="1">
      <c r="B69" s="293"/>
      <c r="C69" s="299"/>
      <c r="D69" s="297" t="s">
        <v>1469</v>
      </c>
      <c r="E69" s="297"/>
      <c r="F69" s="297"/>
      <c r="G69" s="297"/>
      <c r="H69" s="297"/>
      <c r="I69" s="297"/>
      <c r="J69" s="297"/>
      <c r="K69" s="295"/>
    </row>
    <row r="70" s="1" customFormat="1" ht="15" customHeight="1">
      <c r="B70" s="293"/>
      <c r="C70" s="299"/>
      <c r="D70" s="297" t="s">
        <v>1470</v>
      </c>
      <c r="E70" s="297"/>
      <c r="F70" s="297"/>
      <c r="G70" s="297"/>
      <c r="H70" s="297"/>
      <c r="I70" s="297"/>
      <c r="J70" s="297"/>
      <c r="K70" s="295"/>
    </row>
    <row r="71" s="1" customFormat="1" ht="12.75" customHeight="1">
      <c r="B71" s="304"/>
      <c r="C71" s="305"/>
      <c r="D71" s="305"/>
      <c r="E71" s="305"/>
      <c r="F71" s="305"/>
      <c r="G71" s="305"/>
      <c r="H71" s="305"/>
      <c r="I71" s="305"/>
      <c r="J71" s="305"/>
      <c r="K71" s="306"/>
    </row>
    <row r="72" s="1" customFormat="1" ht="18.75" customHeight="1">
      <c r="B72" s="307"/>
      <c r="C72" s="307"/>
      <c r="D72" s="307"/>
      <c r="E72" s="307"/>
      <c r="F72" s="307"/>
      <c r="G72" s="307"/>
      <c r="H72" s="307"/>
      <c r="I72" s="307"/>
      <c r="J72" s="307"/>
      <c r="K72" s="308"/>
    </row>
    <row r="73" s="1" customFormat="1" ht="18.75" customHeight="1">
      <c r="B73" s="308"/>
      <c r="C73" s="308"/>
      <c r="D73" s="308"/>
      <c r="E73" s="308"/>
      <c r="F73" s="308"/>
      <c r="G73" s="308"/>
      <c r="H73" s="308"/>
      <c r="I73" s="308"/>
      <c r="J73" s="308"/>
      <c r="K73" s="308"/>
    </row>
    <row r="74" s="1" customFormat="1" ht="7.5" customHeight="1">
      <c r="B74" s="309"/>
      <c r="C74" s="310"/>
      <c r="D74" s="310"/>
      <c r="E74" s="310"/>
      <c r="F74" s="310"/>
      <c r="G74" s="310"/>
      <c r="H74" s="310"/>
      <c r="I74" s="310"/>
      <c r="J74" s="310"/>
      <c r="K74" s="311"/>
    </row>
    <row r="75" s="1" customFormat="1" ht="45" customHeight="1">
      <c r="B75" s="312"/>
      <c r="C75" s="313" t="s">
        <v>1471</v>
      </c>
      <c r="D75" s="313"/>
      <c r="E75" s="313"/>
      <c r="F75" s="313"/>
      <c r="G75" s="313"/>
      <c r="H75" s="313"/>
      <c r="I75" s="313"/>
      <c r="J75" s="313"/>
      <c r="K75" s="314"/>
    </row>
    <row r="76" s="1" customFormat="1" ht="17.25" customHeight="1">
      <c r="B76" s="312"/>
      <c r="C76" s="315" t="s">
        <v>1472</v>
      </c>
      <c r="D76" s="315"/>
      <c r="E76" s="315"/>
      <c r="F76" s="315" t="s">
        <v>1473</v>
      </c>
      <c r="G76" s="316"/>
      <c r="H76" s="315" t="s">
        <v>54</v>
      </c>
      <c r="I76" s="315" t="s">
        <v>57</v>
      </c>
      <c r="J76" s="315" t="s">
        <v>1474</v>
      </c>
      <c r="K76" s="314"/>
    </row>
    <row r="77" s="1" customFormat="1" ht="17.25" customHeight="1">
      <c r="B77" s="312"/>
      <c r="C77" s="317" t="s">
        <v>1475</v>
      </c>
      <c r="D77" s="317"/>
      <c r="E77" s="317"/>
      <c r="F77" s="318" t="s">
        <v>1476</v>
      </c>
      <c r="G77" s="319"/>
      <c r="H77" s="317"/>
      <c r="I77" s="317"/>
      <c r="J77" s="317" t="s">
        <v>1477</v>
      </c>
      <c r="K77" s="314"/>
    </row>
    <row r="78" s="1" customFormat="1" ht="5.25" customHeight="1">
      <c r="B78" s="312"/>
      <c r="C78" s="320"/>
      <c r="D78" s="320"/>
      <c r="E78" s="320"/>
      <c r="F78" s="320"/>
      <c r="G78" s="321"/>
      <c r="H78" s="320"/>
      <c r="I78" s="320"/>
      <c r="J78" s="320"/>
      <c r="K78" s="314"/>
    </row>
    <row r="79" s="1" customFormat="1" ht="15" customHeight="1">
      <c r="B79" s="312"/>
      <c r="C79" s="300" t="s">
        <v>53</v>
      </c>
      <c r="D79" s="322"/>
      <c r="E79" s="322"/>
      <c r="F79" s="323" t="s">
        <v>1478</v>
      </c>
      <c r="G79" s="324"/>
      <c r="H79" s="300" t="s">
        <v>1479</v>
      </c>
      <c r="I79" s="300" t="s">
        <v>1480</v>
      </c>
      <c r="J79" s="300">
        <v>20</v>
      </c>
      <c r="K79" s="314"/>
    </row>
    <row r="80" s="1" customFormat="1" ht="15" customHeight="1">
      <c r="B80" s="312"/>
      <c r="C80" s="300" t="s">
        <v>1481</v>
      </c>
      <c r="D80" s="300"/>
      <c r="E80" s="300"/>
      <c r="F80" s="323" t="s">
        <v>1478</v>
      </c>
      <c r="G80" s="324"/>
      <c r="H80" s="300" t="s">
        <v>1482</v>
      </c>
      <c r="I80" s="300" t="s">
        <v>1480</v>
      </c>
      <c r="J80" s="300">
        <v>120</v>
      </c>
      <c r="K80" s="314"/>
    </row>
    <row r="81" s="1" customFormat="1" ht="15" customHeight="1">
      <c r="B81" s="325"/>
      <c r="C81" s="300" t="s">
        <v>1483</v>
      </c>
      <c r="D81" s="300"/>
      <c r="E81" s="300"/>
      <c r="F81" s="323" t="s">
        <v>1484</v>
      </c>
      <c r="G81" s="324"/>
      <c r="H81" s="300" t="s">
        <v>1485</v>
      </c>
      <c r="I81" s="300" t="s">
        <v>1480</v>
      </c>
      <c r="J81" s="300">
        <v>50</v>
      </c>
      <c r="K81" s="314"/>
    </row>
    <row r="82" s="1" customFormat="1" ht="15" customHeight="1">
      <c r="B82" s="325"/>
      <c r="C82" s="300" t="s">
        <v>1486</v>
      </c>
      <c r="D82" s="300"/>
      <c r="E82" s="300"/>
      <c r="F82" s="323" t="s">
        <v>1478</v>
      </c>
      <c r="G82" s="324"/>
      <c r="H82" s="300" t="s">
        <v>1487</v>
      </c>
      <c r="I82" s="300" t="s">
        <v>1488</v>
      </c>
      <c r="J82" s="300"/>
      <c r="K82" s="314"/>
    </row>
    <row r="83" s="1" customFormat="1" ht="15" customHeight="1">
      <c r="B83" s="325"/>
      <c r="C83" s="326" t="s">
        <v>1489</v>
      </c>
      <c r="D83" s="326"/>
      <c r="E83" s="326"/>
      <c r="F83" s="327" t="s">
        <v>1484</v>
      </c>
      <c r="G83" s="326"/>
      <c r="H83" s="326" t="s">
        <v>1490</v>
      </c>
      <c r="I83" s="326" t="s">
        <v>1480</v>
      </c>
      <c r="J83" s="326">
        <v>15</v>
      </c>
      <c r="K83" s="314"/>
    </row>
    <row r="84" s="1" customFormat="1" ht="15" customHeight="1">
      <c r="B84" s="325"/>
      <c r="C84" s="326" t="s">
        <v>1491</v>
      </c>
      <c r="D84" s="326"/>
      <c r="E84" s="326"/>
      <c r="F84" s="327" t="s">
        <v>1484</v>
      </c>
      <c r="G84" s="326"/>
      <c r="H84" s="326" t="s">
        <v>1492</v>
      </c>
      <c r="I84" s="326" t="s">
        <v>1480</v>
      </c>
      <c r="J84" s="326">
        <v>15</v>
      </c>
      <c r="K84" s="314"/>
    </row>
    <row r="85" s="1" customFormat="1" ht="15" customHeight="1">
      <c r="B85" s="325"/>
      <c r="C85" s="326" t="s">
        <v>1493</v>
      </c>
      <c r="D85" s="326"/>
      <c r="E85" s="326"/>
      <c r="F85" s="327" t="s">
        <v>1484</v>
      </c>
      <c r="G85" s="326"/>
      <c r="H85" s="326" t="s">
        <v>1494</v>
      </c>
      <c r="I85" s="326" t="s">
        <v>1480</v>
      </c>
      <c r="J85" s="326">
        <v>20</v>
      </c>
      <c r="K85" s="314"/>
    </row>
    <row r="86" s="1" customFormat="1" ht="15" customHeight="1">
      <c r="B86" s="325"/>
      <c r="C86" s="326" t="s">
        <v>1495</v>
      </c>
      <c r="D86" s="326"/>
      <c r="E86" s="326"/>
      <c r="F86" s="327" t="s">
        <v>1484</v>
      </c>
      <c r="G86" s="326"/>
      <c r="H86" s="326" t="s">
        <v>1496</v>
      </c>
      <c r="I86" s="326" t="s">
        <v>1480</v>
      </c>
      <c r="J86" s="326">
        <v>20</v>
      </c>
      <c r="K86" s="314"/>
    </row>
    <row r="87" s="1" customFormat="1" ht="15" customHeight="1">
      <c r="B87" s="325"/>
      <c r="C87" s="300" t="s">
        <v>1497</v>
      </c>
      <c r="D87" s="300"/>
      <c r="E87" s="300"/>
      <c r="F87" s="323" t="s">
        <v>1484</v>
      </c>
      <c r="G87" s="324"/>
      <c r="H87" s="300" t="s">
        <v>1498</v>
      </c>
      <c r="I87" s="300" t="s">
        <v>1480</v>
      </c>
      <c r="J87" s="300">
        <v>50</v>
      </c>
      <c r="K87" s="314"/>
    </row>
    <row r="88" s="1" customFormat="1" ht="15" customHeight="1">
      <c r="B88" s="325"/>
      <c r="C88" s="300" t="s">
        <v>1499</v>
      </c>
      <c r="D88" s="300"/>
      <c r="E88" s="300"/>
      <c r="F88" s="323" t="s">
        <v>1484</v>
      </c>
      <c r="G88" s="324"/>
      <c r="H88" s="300" t="s">
        <v>1500</v>
      </c>
      <c r="I88" s="300" t="s">
        <v>1480</v>
      </c>
      <c r="J88" s="300">
        <v>20</v>
      </c>
      <c r="K88" s="314"/>
    </row>
    <row r="89" s="1" customFormat="1" ht="15" customHeight="1">
      <c r="B89" s="325"/>
      <c r="C89" s="300" t="s">
        <v>1501</v>
      </c>
      <c r="D89" s="300"/>
      <c r="E89" s="300"/>
      <c r="F89" s="323" t="s">
        <v>1484</v>
      </c>
      <c r="G89" s="324"/>
      <c r="H89" s="300" t="s">
        <v>1502</v>
      </c>
      <c r="I89" s="300" t="s">
        <v>1480</v>
      </c>
      <c r="J89" s="300">
        <v>20</v>
      </c>
      <c r="K89" s="314"/>
    </row>
    <row r="90" s="1" customFormat="1" ht="15" customHeight="1">
      <c r="B90" s="325"/>
      <c r="C90" s="300" t="s">
        <v>1503</v>
      </c>
      <c r="D90" s="300"/>
      <c r="E90" s="300"/>
      <c r="F90" s="323" t="s">
        <v>1484</v>
      </c>
      <c r="G90" s="324"/>
      <c r="H90" s="300" t="s">
        <v>1504</v>
      </c>
      <c r="I90" s="300" t="s">
        <v>1480</v>
      </c>
      <c r="J90" s="300">
        <v>50</v>
      </c>
      <c r="K90" s="314"/>
    </row>
    <row r="91" s="1" customFormat="1" ht="15" customHeight="1">
      <c r="B91" s="325"/>
      <c r="C91" s="300" t="s">
        <v>1505</v>
      </c>
      <c r="D91" s="300"/>
      <c r="E91" s="300"/>
      <c r="F91" s="323" t="s">
        <v>1484</v>
      </c>
      <c r="G91" s="324"/>
      <c r="H91" s="300" t="s">
        <v>1505</v>
      </c>
      <c r="I91" s="300" t="s">
        <v>1480</v>
      </c>
      <c r="J91" s="300">
        <v>50</v>
      </c>
      <c r="K91" s="314"/>
    </row>
    <row r="92" s="1" customFormat="1" ht="15" customHeight="1">
      <c r="B92" s="325"/>
      <c r="C92" s="300" t="s">
        <v>1506</v>
      </c>
      <c r="D92" s="300"/>
      <c r="E92" s="300"/>
      <c r="F92" s="323" t="s">
        <v>1484</v>
      </c>
      <c r="G92" s="324"/>
      <c r="H92" s="300" t="s">
        <v>1507</v>
      </c>
      <c r="I92" s="300" t="s">
        <v>1480</v>
      </c>
      <c r="J92" s="300">
        <v>255</v>
      </c>
      <c r="K92" s="314"/>
    </row>
    <row r="93" s="1" customFormat="1" ht="15" customHeight="1">
      <c r="B93" s="325"/>
      <c r="C93" s="300" t="s">
        <v>1508</v>
      </c>
      <c r="D93" s="300"/>
      <c r="E93" s="300"/>
      <c r="F93" s="323" t="s">
        <v>1478</v>
      </c>
      <c r="G93" s="324"/>
      <c r="H93" s="300" t="s">
        <v>1509</v>
      </c>
      <c r="I93" s="300" t="s">
        <v>1510</v>
      </c>
      <c r="J93" s="300"/>
      <c r="K93" s="314"/>
    </row>
    <row r="94" s="1" customFormat="1" ht="15" customHeight="1">
      <c r="B94" s="325"/>
      <c r="C94" s="300" t="s">
        <v>1511</v>
      </c>
      <c r="D94" s="300"/>
      <c r="E94" s="300"/>
      <c r="F94" s="323" t="s">
        <v>1478</v>
      </c>
      <c r="G94" s="324"/>
      <c r="H94" s="300" t="s">
        <v>1512</v>
      </c>
      <c r="I94" s="300" t="s">
        <v>1513</v>
      </c>
      <c r="J94" s="300"/>
      <c r="K94" s="314"/>
    </row>
    <row r="95" s="1" customFormat="1" ht="15" customHeight="1">
      <c r="B95" s="325"/>
      <c r="C95" s="300" t="s">
        <v>1514</v>
      </c>
      <c r="D95" s="300"/>
      <c r="E95" s="300"/>
      <c r="F95" s="323" t="s">
        <v>1478</v>
      </c>
      <c r="G95" s="324"/>
      <c r="H95" s="300" t="s">
        <v>1514</v>
      </c>
      <c r="I95" s="300" t="s">
        <v>1513</v>
      </c>
      <c r="J95" s="300"/>
      <c r="K95" s="314"/>
    </row>
    <row r="96" s="1" customFormat="1" ht="15" customHeight="1">
      <c r="B96" s="325"/>
      <c r="C96" s="300" t="s">
        <v>38</v>
      </c>
      <c r="D96" s="300"/>
      <c r="E96" s="300"/>
      <c r="F96" s="323" t="s">
        <v>1478</v>
      </c>
      <c r="G96" s="324"/>
      <c r="H96" s="300" t="s">
        <v>1515</v>
      </c>
      <c r="I96" s="300" t="s">
        <v>1513</v>
      </c>
      <c r="J96" s="300"/>
      <c r="K96" s="314"/>
    </row>
    <row r="97" s="1" customFormat="1" ht="15" customHeight="1">
      <c r="B97" s="325"/>
      <c r="C97" s="300" t="s">
        <v>48</v>
      </c>
      <c r="D97" s="300"/>
      <c r="E97" s="300"/>
      <c r="F97" s="323" t="s">
        <v>1478</v>
      </c>
      <c r="G97" s="324"/>
      <c r="H97" s="300" t="s">
        <v>1516</v>
      </c>
      <c r="I97" s="300" t="s">
        <v>1513</v>
      </c>
      <c r="J97" s="300"/>
      <c r="K97" s="314"/>
    </row>
    <row r="98" s="1" customFormat="1" ht="15" customHeight="1">
      <c r="B98" s="328"/>
      <c r="C98" s="329"/>
      <c r="D98" s="329"/>
      <c r="E98" s="329"/>
      <c r="F98" s="329"/>
      <c r="G98" s="329"/>
      <c r="H98" s="329"/>
      <c r="I98" s="329"/>
      <c r="J98" s="329"/>
      <c r="K98" s="330"/>
    </row>
    <row r="99" s="1" customFormat="1" ht="18.75" customHeight="1">
      <c r="B99" s="331"/>
      <c r="C99" s="332"/>
      <c r="D99" s="332"/>
      <c r="E99" s="332"/>
      <c r="F99" s="332"/>
      <c r="G99" s="332"/>
      <c r="H99" s="332"/>
      <c r="I99" s="332"/>
      <c r="J99" s="332"/>
      <c r="K99" s="331"/>
    </row>
    <row r="100" s="1" customFormat="1" ht="18.75" customHeight="1">
      <c r="B100" s="308"/>
      <c r="C100" s="308"/>
      <c r="D100" s="308"/>
      <c r="E100" s="308"/>
      <c r="F100" s="308"/>
      <c r="G100" s="308"/>
      <c r="H100" s="308"/>
      <c r="I100" s="308"/>
      <c r="J100" s="308"/>
      <c r="K100" s="308"/>
    </row>
    <row r="101" s="1" customFormat="1" ht="7.5" customHeight="1">
      <c r="B101" s="309"/>
      <c r="C101" s="310"/>
      <c r="D101" s="310"/>
      <c r="E101" s="310"/>
      <c r="F101" s="310"/>
      <c r="G101" s="310"/>
      <c r="H101" s="310"/>
      <c r="I101" s="310"/>
      <c r="J101" s="310"/>
      <c r="K101" s="311"/>
    </row>
    <row r="102" s="1" customFormat="1" ht="45" customHeight="1">
      <c r="B102" s="312"/>
      <c r="C102" s="313" t="s">
        <v>1517</v>
      </c>
      <c r="D102" s="313"/>
      <c r="E102" s="313"/>
      <c r="F102" s="313"/>
      <c r="G102" s="313"/>
      <c r="H102" s="313"/>
      <c r="I102" s="313"/>
      <c r="J102" s="313"/>
      <c r="K102" s="314"/>
    </row>
    <row r="103" s="1" customFormat="1" ht="17.25" customHeight="1">
      <c r="B103" s="312"/>
      <c r="C103" s="315" t="s">
        <v>1472</v>
      </c>
      <c r="D103" s="315"/>
      <c r="E103" s="315"/>
      <c r="F103" s="315" t="s">
        <v>1473</v>
      </c>
      <c r="G103" s="316"/>
      <c r="H103" s="315" t="s">
        <v>54</v>
      </c>
      <c r="I103" s="315" t="s">
        <v>57</v>
      </c>
      <c r="J103" s="315" t="s">
        <v>1474</v>
      </c>
      <c r="K103" s="314"/>
    </row>
    <row r="104" s="1" customFormat="1" ht="17.25" customHeight="1">
      <c r="B104" s="312"/>
      <c r="C104" s="317" t="s">
        <v>1475</v>
      </c>
      <c r="D104" s="317"/>
      <c r="E104" s="317"/>
      <c r="F104" s="318" t="s">
        <v>1476</v>
      </c>
      <c r="G104" s="319"/>
      <c r="H104" s="317"/>
      <c r="I104" s="317"/>
      <c r="J104" s="317" t="s">
        <v>1477</v>
      </c>
      <c r="K104" s="314"/>
    </row>
    <row r="105" s="1" customFormat="1" ht="5.25" customHeight="1">
      <c r="B105" s="312"/>
      <c r="C105" s="315"/>
      <c r="D105" s="315"/>
      <c r="E105" s="315"/>
      <c r="F105" s="315"/>
      <c r="G105" s="333"/>
      <c r="H105" s="315"/>
      <c r="I105" s="315"/>
      <c r="J105" s="315"/>
      <c r="K105" s="314"/>
    </row>
    <row r="106" s="1" customFormat="1" ht="15" customHeight="1">
      <c r="B106" s="312"/>
      <c r="C106" s="300" t="s">
        <v>53</v>
      </c>
      <c r="D106" s="322"/>
      <c r="E106" s="322"/>
      <c r="F106" s="323" t="s">
        <v>1478</v>
      </c>
      <c r="G106" s="300"/>
      <c r="H106" s="300" t="s">
        <v>1518</v>
      </c>
      <c r="I106" s="300" t="s">
        <v>1480</v>
      </c>
      <c r="J106" s="300">
        <v>20</v>
      </c>
      <c r="K106" s="314"/>
    </row>
    <row r="107" s="1" customFormat="1" ht="15" customHeight="1">
      <c r="B107" s="312"/>
      <c r="C107" s="300" t="s">
        <v>1481</v>
      </c>
      <c r="D107" s="300"/>
      <c r="E107" s="300"/>
      <c r="F107" s="323" t="s">
        <v>1478</v>
      </c>
      <c r="G107" s="300"/>
      <c r="H107" s="300" t="s">
        <v>1518</v>
      </c>
      <c r="I107" s="300" t="s">
        <v>1480</v>
      </c>
      <c r="J107" s="300">
        <v>120</v>
      </c>
      <c r="K107" s="314"/>
    </row>
    <row r="108" s="1" customFormat="1" ht="15" customHeight="1">
      <c r="B108" s="325"/>
      <c r="C108" s="300" t="s">
        <v>1483</v>
      </c>
      <c r="D108" s="300"/>
      <c r="E108" s="300"/>
      <c r="F108" s="323" t="s">
        <v>1484</v>
      </c>
      <c r="G108" s="300"/>
      <c r="H108" s="300" t="s">
        <v>1518</v>
      </c>
      <c r="I108" s="300" t="s">
        <v>1480</v>
      </c>
      <c r="J108" s="300">
        <v>50</v>
      </c>
      <c r="K108" s="314"/>
    </row>
    <row r="109" s="1" customFormat="1" ht="15" customHeight="1">
      <c r="B109" s="325"/>
      <c r="C109" s="300" t="s">
        <v>1486</v>
      </c>
      <c r="D109" s="300"/>
      <c r="E109" s="300"/>
      <c r="F109" s="323" t="s">
        <v>1478</v>
      </c>
      <c r="G109" s="300"/>
      <c r="H109" s="300" t="s">
        <v>1518</v>
      </c>
      <c r="I109" s="300" t="s">
        <v>1488</v>
      </c>
      <c r="J109" s="300"/>
      <c r="K109" s="314"/>
    </row>
    <row r="110" s="1" customFormat="1" ht="15" customHeight="1">
      <c r="B110" s="325"/>
      <c r="C110" s="300" t="s">
        <v>1497</v>
      </c>
      <c r="D110" s="300"/>
      <c r="E110" s="300"/>
      <c r="F110" s="323" t="s">
        <v>1484</v>
      </c>
      <c r="G110" s="300"/>
      <c r="H110" s="300" t="s">
        <v>1518</v>
      </c>
      <c r="I110" s="300" t="s">
        <v>1480</v>
      </c>
      <c r="J110" s="300">
        <v>50</v>
      </c>
      <c r="K110" s="314"/>
    </row>
    <row r="111" s="1" customFormat="1" ht="15" customHeight="1">
      <c r="B111" s="325"/>
      <c r="C111" s="300" t="s">
        <v>1505</v>
      </c>
      <c r="D111" s="300"/>
      <c r="E111" s="300"/>
      <c r="F111" s="323" t="s">
        <v>1484</v>
      </c>
      <c r="G111" s="300"/>
      <c r="H111" s="300" t="s">
        <v>1518</v>
      </c>
      <c r="I111" s="300" t="s">
        <v>1480</v>
      </c>
      <c r="J111" s="300">
        <v>50</v>
      </c>
      <c r="K111" s="314"/>
    </row>
    <row r="112" s="1" customFormat="1" ht="15" customHeight="1">
      <c r="B112" s="325"/>
      <c r="C112" s="300" t="s">
        <v>1503</v>
      </c>
      <c r="D112" s="300"/>
      <c r="E112" s="300"/>
      <c r="F112" s="323" t="s">
        <v>1484</v>
      </c>
      <c r="G112" s="300"/>
      <c r="H112" s="300" t="s">
        <v>1518</v>
      </c>
      <c r="I112" s="300" t="s">
        <v>1480</v>
      </c>
      <c r="J112" s="300">
        <v>50</v>
      </c>
      <c r="K112" s="314"/>
    </row>
    <row r="113" s="1" customFormat="1" ht="15" customHeight="1">
      <c r="B113" s="325"/>
      <c r="C113" s="300" t="s">
        <v>53</v>
      </c>
      <c r="D113" s="300"/>
      <c r="E113" s="300"/>
      <c r="F113" s="323" t="s">
        <v>1478</v>
      </c>
      <c r="G113" s="300"/>
      <c r="H113" s="300" t="s">
        <v>1519</v>
      </c>
      <c r="I113" s="300" t="s">
        <v>1480</v>
      </c>
      <c r="J113" s="300">
        <v>20</v>
      </c>
      <c r="K113" s="314"/>
    </row>
    <row r="114" s="1" customFormat="1" ht="15" customHeight="1">
      <c r="B114" s="325"/>
      <c r="C114" s="300" t="s">
        <v>1520</v>
      </c>
      <c r="D114" s="300"/>
      <c r="E114" s="300"/>
      <c r="F114" s="323" t="s">
        <v>1478</v>
      </c>
      <c r="G114" s="300"/>
      <c r="H114" s="300" t="s">
        <v>1521</v>
      </c>
      <c r="I114" s="300" t="s">
        <v>1480</v>
      </c>
      <c r="J114" s="300">
        <v>120</v>
      </c>
      <c r="K114" s="314"/>
    </row>
    <row r="115" s="1" customFormat="1" ht="15" customHeight="1">
      <c r="B115" s="325"/>
      <c r="C115" s="300" t="s">
        <v>38</v>
      </c>
      <c r="D115" s="300"/>
      <c r="E115" s="300"/>
      <c r="F115" s="323" t="s">
        <v>1478</v>
      </c>
      <c r="G115" s="300"/>
      <c r="H115" s="300" t="s">
        <v>1522</v>
      </c>
      <c r="I115" s="300" t="s">
        <v>1513</v>
      </c>
      <c r="J115" s="300"/>
      <c r="K115" s="314"/>
    </row>
    <row r="116" s="1" customFormat="1" ht="15" customHeight="1">
      <c r="B116" s="325"/>
      <c r="C116" s="300" t="s">
        <v>48</v>
      </c>
      <c r="D116" s="300"/>
      <c r="E116" s="300"/>
      <c r="F116" s="323" t="s">
        <v>1478</v>
      </c>
      <c r="G116" s="300"/>
      <c r="H116" s="300" t="s">
        <v>1523</v>
      </c>
      <c r="I116" s="300" t="s">
        <v>1513</v>
      </c>
      <c r="J116" s="300"/>
      <c r="K116" s="314"/>
    </row>
    <row r="117" s="1" customFormat="1" ht="15" customHeight="1">
      <c r="B117" s="325"/>
      <c r="C117" s="300" t="s">
        <v>57</v>
      </c>
      <c r="D117" s="300"/>
      <c r="E117" s="300"/>
      <c r="F117" s="323" t="s">
        <v>1478</v>
      </c>
      <c r="G117" s="300"/>
      <c r="H117" s="300" t="s">
        <v>1524</v>
      </c>
      <c r="I117" s="300" t="s">
        <v>1525</v>
      </c>
      <c r="J117" s="300"/>
      <c r="K117" s="314"/>
    </row>
    <row r="118" s="1" customFormat="1" ht="15" customHeight="1">
      <c r="B118" s="328"/>
      <c r="C118" s="334"/>
      <c r="D118" s="334"/>
      <c r="E118" s="334"/>
      <c r="F118" s="334"/>
      <c r="G118" s="334"/>
      <c r="H118" s="334"/>
      <c r="I118" s="334"/>
      <c r="J118" s="334"/>
      <c r="K118" s="330"/>
    </row>
    <row r="119" s="1" customFormat="1" ht="18.75" customHeight="1">
      <c r="B119" s="335"/>
      <c r="C119" s="336"/>
      <c r="D119" s="336"/>
      <c r="E119" s="336"/>
      <c r="F119" s="337"/>
      <c r="G119" s="336"/>
      <c r="H119" s="336"/>
      <c r="I119" s="336"/>
      <c r="J119" s="336"/>
      <c r="K119" s="335"/>
    </row>
    <row r="120" s="1" customFormat="1" ht="18.75" customHeight="1">
      <c r="B120" s="308"/>
      <c r="C120" s="308"/>
      <c r="D120" s="308"/>
      <c r="E120" s="308"/>
      <c r="F120" s="308"/>
      <c r="G120" s="308"/>
      <c r="H120" s="308"/>
      <c r="I120" s="308"/>
      <c r="J120" s="308"/>
      <c r="K120" s="308"/>
    </row>
    <row r="121" s="1" customFormat="1" ht="7.5" customHeight="1">
      <c r="B121" s="338"/>
      <c r="C121" s="339"/>
      <c r="D121" s="339"/>
      <c r="E121" s="339"/>
      <c r="F121" s="339"/>
      <c r="G121" s="339"/>
      <c r="H121" s="339"/>
      <c r="I121" s="339"/>
      <c r="J121" s="339"/>
      <c r="K121" s="340"/>
    </row>
    <row r="122" s="1" customFormat="1" ht="45" customHeight="1">
      <c r="B122" s="341"/>
      <c r="C122" s="291" t="s">
        <v>1526</v>
      </c>
      <c r="D122" s="291"/>
      <c r="E122" s="291"/>
      <c r="F122" s="291"/>
      <c r="G122" s="291"/>
      <c r="H122" s="291"/>
      <c r="I122" s="291"/>
      <c r="J122" s="291"/>
      <c r="K122" s="342"/>
    </row>
    <row r="123" s="1" customFormat="1" ht="17.25" customHeight="1">
      <c r="B123" s="343"/>
      <c r="C123" s="315" t="s">
        <v>1472</v>
      </c>
      <c r="D123" s="315"/>
      <c r="E123" s="315"/>
      <c r="F123" s="315" t="s">
        <v>1473</v>
      </c>
      <c r="G123" s="316"/>
      <c r="H123" s="315" t="s">
        <v>54</v>
      </c>
      <c r="I123" s="315" t="s">
        <v>57</v>
      </c>
      <c r="J123" s="315" t="s">
        <v>1474</v>
      </c>
      <c r="K123" s="344"/>
    </row>
    <row r="124" s="1" customFormat="1" ht="17.25" customHeight="1">
      <c r="B124" s="343"/>
      <c r="C124" s="317" t="s">
        <v>1475</v>
      </c>
      <c r="D124" s="317"/>
      <c r="E124" s="317"/>
      <c r="F124" s="318" t="s">
        <v>1476</v>
      </c>
      <c r="G124" s="319"/>
      <c r="H124" s="317"/>
      <c r="I124" s="317"/>
      <c r="J124" s="317" t="s">
        <v>1477</v>
      </c>
      <c r="K124" s="344"/>
    </row>
    <row r="125" s="1" customFormat="1" ht="5.25" customHeight="1">
      <c r="B125" s="345"/>
      <c r="C125" s="320"/>
      <c r="D125" s="320"/>
      <c r="E125" s="320"/>
      <c r="F125" s="320"/>
      <c r="G125" s="346"/>
      <c r="H125" s="320"/>
      <c r="I125" s="320"/>
      <c r="J125" s="320"/>
      <c r="K125" s="347"/>
    </row>
    <row r="126" s="1" customFormat="1" ht="15" customHeight="1">
      <c r="B126" s="345"/>
      <c r="C126" s="300" t="s">
        <v>1481</v>
      </c>
      <c r="D126" s="322"/>
      <c r="E126" s="322"/>
      <c r="F126" s="323" t="s">
        <v>1478</v>
      </c>
      <c r="G126" s="300"/>
      <c r="H126" s="300" t="s">
        <v>1518</v>
      </c>
      <c r="I126" s="300" t="s">
        <v>1480</v>
      </c>
      <c r="J126" s="300">
        <v>120</v>
      </c>
      <c r="K126" s="348"/>
    </row>
    <row r="127" s="1" customFormat="1" ht="15" customHeight="1">
      <c r="B127" s="345"/>
      <c r="C127" s="300" t="s">
        <v>1527</v>
      </c>
      <c r="D127" s="300"/>
      <c r="E127" s="300"/>
      <c r="F127" s="323" t="s">
        <v>1478</v>
      </c>
      <c r="G127" s="300"/>
      <c r="H127" s="300" t="s">
        <v>1528</v>
      </c>
      <c r="I127" s="300" t="s">
        <v>1480</v>
      </c>
      <c r="J127" s="300" t="s">
        <v>1529</v>
      </c>
      <c r="K127" s="348"/>
    </row>
    <row r="128" s="1" customFormat="1" ht="15" customHeight="1">
      <c r="B128" s="345"/>
      <c r="C128" s="300" t="s">
        <v>1426</v>
      </c>
      <c r="D128" s="300"/>
      <c r="E128" s="300"/>
      <c r="F128" s="323" t="s">
        <v>1478</v>
      </c>
      <c r="G128" s="300"/>
      <c r="H128" s="300" t="s">
        <v>1530</v>
      </c>
      <c r="I128" s="300" t="s">
        <v>1480</v>
      </c>
      <c r="J128" s="300" t="s">
        <v>1529</v>
      </c>
      <c r="K128" s="348"/>
    </row>
    <row r="129" s="1" customFormat="1" ht="15" customHeight="1">
      <c r="B129" s="345"/>
      <c r="C129" s="300" t="s">
        <v>1489</v>
      </c>
      <c r="D129" s="300"/>
      <c r="E129" s="300"/>
      <c r="F129" s="323" t="s">
        <v>1484</v>
      </c>
      <c r="G129" s="300"/>
      <c r="H129" s="300" t="s">
        <v>1490</v>
      </c>
      <c r="I129" s="300" t="s">
        <v>1480</v>
      </c>
      <c r="J129" s="300">
        <v>15</v>
      </c>
      <c r="K129" s="348"/>
    </row>
    <row r="130" s="1" customFormat="1" ht="15" customHeight="1">
      <c r="B130" s="345"/>
      <c r="C130" s="326" t="s">
        <v>1491</v>
      </c>
      <c r="D130" s="326"/>
      <c r="E130" s="326"/>
      <c r="F130" s="327" t="s">
        <v>1484</v>
      </c>
      <c r="G130" s="326"/>
      <c r="H130" s="326" t="s">
        <v>1492</v>
      </c>
      <c r="I130" s="326" t="s">
        <v>1480</v>
      </c>
      <c r="J130" s="326">
        <v>15</v>
      </c>
      <c r="K130" s="348"/>
    </row>
    <row r="131" s="1" customFormat="1" ht="15" customHeight="1">
      <c r="B131" s="345"/>
      <c r="C131" s="326" t="s">
        <v>1493</v>
      </c>
      <c r="D131" s="326"/>
      <c r="E131" s="326"/>
      <c r="F131" s="327" t="s">
        <v>1484</v>
      </c>
      <c r="G131" s="326"/>
      <c r="H131" s="326" t="s">
        <v>1494</v>
      </c>
      <c r="I131" s="326" t="s">
        <v>1480</v>
      </c>
      <c r="J131" s="326">
        <v>20</v>
      </c>
      <c r="K131" s="348"/>
    </row>
    <row r="132" s="1" customFormat="1" ht="15" customHeight="1">
      <c r="B132" s="345"/>
      <c r="C132" s="326" t="s">
        <v>1495</v>
      </c>
      <c r="D132" s="326"/>
      <c r="E132" s="326"/>
      <c r="F132" s="327" t="s">
        <v>1484</v>
      </c>
      <c r="G132" s="326"/>
      <c r="H132" s="326" t="s">
        <v>1496</v>
      </c>
      <c r="I132" s="326" t="s">
        <v>1480</v>
      </c>
      <c r="J132" s="326">
        <v>20</v>
      </c>
      <c r="K132" s="348"/>
    </row>
    <row r="133" s="1" customFormat="1" ht="15" customHeight="1">
      <c r="B133" s="345"/>
      <c r="C133" s="300" t="s">
        <v>1483</v>
      </c>
      <c r="D133" s="300"/>
      <c r="E133" s="300"/>
      <c r="F133" s="323" t="s">
        <v>1484</v>
      </c>
      <c r="G133" s="300"/>
      <c r="H133" s="300" t="s">
        <v>1518</v>
      </c>
      <c r="I133" s="300" t="s">
        <v>1480</v>
      </c>
      <c r="J133" s="300">
        <v>50</v>
      </c>
      <c r="K133" s="348"/>
    </row>
    <row r="134" s="1" customFormat="1" ht="15" customHeight="1">
      <c r="B134" s="345"/>
      <c r="C134" s="300" t="s">
        <v>1497</v>
      </c>
      <c r="D134" s="300"/>
      <c r="E134" s="300"/>
      <c r="F134" s="323" t="s">
        <v>1484</v>
      </c>
      <c r="G134" s="300"/>
      <c r="H134" s="300" t="s">
        <v>1518</v>
      </c>
      <c r="I134" s="300" t="s">
        <v>1480</v>
      </c>
      <c r="J134" s="300">
        <v>50</v>
      </c>
      <c r="K134" s="348"/>
    </row>
    <row r="135" s="1" customFormat="1" ht="15" customHeight="1">
      <c r="B135" s="345"/>
      <c r="C135" s="300" t="s">
        <v>1503</v>
      </c>
      <c r="D135" s="300"/>
      <c r="E135" s="300"/>
      <c r="F135" s="323" t="s">
        <v>1484</v>
      </c>
      <c r="G135" s="300"/>
      <c r="H135" s="300" t="s">
        <v>1518</v>
      </c>
      <c r="I135" s="300" t="s">
        <v>1480</v>
      </c>
      <c r="J135" s="300">
        <v>50</v>
      </c>
      <c r="K135" s="348"/>
    </row>
    <row r="136" s="1" customFormat="1" ht="15" customHeight="1">
      <c r="B136" s="345"/>
      <c r="C136" s="300" t="s">
        <v>1505</v>
      </c>
      <c r="D136" s="300"/>
      <c r="E136" s="300"/>
      <c r="F136" s="323" t="s">
        <v>1484</v>
      </c>
      <c r="G136" s="300"/>
      <c r="H136" s="300" t="s">
        <v>1518</v>
      </c>
      <c r="I136" s="300" t="s">
        <v>1480</v>
      </c>
      <c r="J136" s="300">
        <v>50</v>
      </c>
      <c r="K136" s="348"/>
    </row>
    <row r="137" s="1" customFormat="1" ht="15" customHeight="1">
      <c r="B137" s="345"/>
      <c r="C137" s="300" t="s">
        <v>1506</v>
      </c>
      <c r="D137" s="300"/>
      <c r="E137" s="300"/>
      <c r="F137" s="323" t="s">
        <v>1484</v>
      </c>
      <c r="G137" s="300"/>
      <c r="H137" s="300" t="s">
        <v>1531</v>
      </c>
      <c r="I137" s="300" t="s">
        <v>1480</v>
      </c>
      <c r="J137" s="300">
        <v>255</v>
      </c>
      <c r="K137" s="348"/>
    </row>
    <row r="138" s="1" customFormat="1" ht="15" customHeight="1">
      <c r="B138" s="345"/>
      <c r="C138" s="300" t="s">
        <v>1508</v>
      </c>
      <c r="D138" s="300"/>
      <c r="E138" s="300"/>
      <c r="F138" s="323" t="s">
        <v>1478</v>
      </c>
      <c r="G138" s="300"/>
      <c r="H138" s="300" t="s">
        <v>1532</v>
      </c>
      <c r="I138" s="300" t="s">
        <v>1510</v>
      </c>
      <c r="J138" s="300"/>
      <c r="K138" s="348"/>
    </row>
    <row r="139" s="1" customFormat="1" ht="15" customHeight="1">
      <c r="B139" s="345"/>
      <c r="C139" s="300" t="s">
        <v>1511</v>
      </c>
      <c r="D139" s="300"/>
      <c r="E139" s="300"/>
      <c r="F139" s="323" t="s">
        <v>1478</v>
      </c>
      <c r="G139" s="300"/>
      <c r="H139" s="300" t="s">
        <v>1533</v>
      </c>
      <c r="I139" s="300" t="s">
        <v>1513</v>
      </c>
      <c r="J139" s="300"/>
      <c r="K139" s="348"/>
    </row>
    <row r="140" s="1" customFormat="1" ht="15" customHeight="1">
      <c r="B140" s="345"/>
      <c r="C140" s="300" t="s">
        <v>1514</v>
      </c>
      <c r="D140" s="300"/>
      <c r="E140" s="300"/>
      <c r="F140" s="323" t="s">
        <v>1478</v>
      </c>
      <c r="G140" s="300"/>
      <c r="H140" s="300" t="s">
        <v>1514</v>
      </c>
      <c r="I140" s="300" t="s">
        <v>1513</v>
      </c>
      <c r="J140" s="300"/>
      <c r="K140" s="348"/>
    </row>
    <row r="141" s="1" customFormat="1" ht="15" customHeight="1">
      <c r="B141" s="345"/>
      <c r="C141" s="300" t="s">
        <v>38</v>
      </c>
      <c r="D141" s="300"/>
      <c r="E141" s="300"/>
      <c r="F141" s="323" t="s">
        <v>1478</v>
      </c>
      <c r="G141" s="300"/>
      <c r="H141" s="300" t="s">
        <v>1534</v>
      </c>
      <c r="I141" s="300" t="s">
        <v>1513</v>
      </c>
      <c r="J141" s="300"/>
      <c r="K141" s="348"/>
    </row>
    <row r="142" s="1" customFormat="1" ht="15" customHeight="1">
      <c r="B142" s="345"/>
      <c r="C142" s="300" t="s">
        <v>1535</v>
      </c>
      <c r="D142" s="300"/>
      <c r="E142" s="300"/>
      <c r="F142" s="323" t="s">
        <v>1478</v>
      </c>
      <c r="G142" s="300"/>
      <c r="H142" s="300" t="s">
        <v>1536</v>
      </c>
      <c r="I142" s="300" t="s">
        <v>1513</v>
      </c>
      <c r="J142" s="300"/>
      <c r="K142" s="348"/>
    </row>
    <row r="143" s="1" customFormat="1" ht="15" customHeight="1">
      <c r="B143" s="349"/>
      <c r="C143" s="350"/>
      <c r="D143" s="350"/>
      <c r="E143" s="350"/>
      <c r="F143" s="350"/>
      <c r="G143" s="350"/>
      <c r="H143" s="350"/>
      <c r="I143" s="350"/>
      <c r="J143" s="350"/>
      <c r="K143" s="351"/>
    </row>
    <row r="144" s="1" customFormat="1" ht="18.75" customHeight="1">
      <c r="B144" s="336"/>
      <c r="C144" s="336"/>
      <c r="D144" s="336"/>
      <c r="E144" s="336"/>
      <c r="F144" s="337"/>
      <c r="G144" s="336"/>
      <c r="H144" s="336"/>
      <c r="I144" s="336"/>
      <c r="J144" s="336"/>
      <c r="K144" s="336"/>
    </row>
    <row r="145" s="1" customFormat="1" ht="18.75" customHeight="1">
      <c r="B145" s="308"/>
      <c r="C145" s="308"/>
      <c r="D145" s="308"/>
      <c r="E145" s="308"/>
      <c r="F145" s="308"/>
      <c r="G145" s="308"/>
      <c r="H145" s="308"/>
      <c r="I145" s="308"/>
      <c r="J145" s="308"/>
      <c r="K145" s="308"/>
    </row>
    <row r="146" s="1" customFormat="1" ht="7.5" customHeight="1">
      <c r="B146" s="309"/>
      <c r="C146" s="310"/>
      <c r="D146" s="310"/>
      <c r="E146" s="310"/>
      <c r="F146" s="310"/>
      <c r="G146" s="310"/>
      <c r="H146" s="310"/>
      <c r="I146" s="310"/>
      <c r="J146" s="310"/>
      <c r="K146" s="311"/>
    </row>
    <row r="147" s="1" customFormat="1" ht="45" customHeight="1">
      <c r="B147" s="312"/>
      <c r="C147" s="313" t="s">
        <v>1537</v>
      </c>
      <c r="D147" s="313"/>
      <c r="E147" s="313"/>
      <c r="F147" s="313"/>
      <c r="G147" s="313"/>
      <c r="H147" s="313"/>
      <c r="I147" s="313"/>
      <c r="J147" s="313"/>
      <c r="K147" s="314"/>
    </row>
    <row r="148" s="1" customFormat="1" ht="17.25" customHeight="1">
      <c r="B148" s="312"/>
      <c r="C148" s="315" t="s">
        <v>1472</v>
      </c>
      <c r="D148" s="315"/>
      <c r="E148" s="315"/>
      <c r="F148" s="315" t="s">
        <v>1473</v>
      </c>
      <c r="G148" s="316"/>
      <c r="H148" s="315" t="s">
        <v>54</v>
      </c>
      <c r="I148" s="315" t="s">
        <v>57</v>
      </c>
      <c r="J148" s="315" t="s">
        <v>1474</v>
      </c>
      <c r="K148" s="314"/>
    </row>
    <row r="149" s="1" customFormat="1" ht="17.25" customHeight="1">
      <c r="B149" s="312"/>
      <c r="C149" s="317" t="s">
        <v>1475</v>
      </c>
      <c r="D149" s="317"/>
      <c r="E149" s="317"/>
      <c r="F149" s="318" t="s">
        <v>1476</v>
      </c>
      <c r="G149" s="319"/>
      <c r="H149" s="317"/>
      <c r="I149" s="317"/>
      <c r="J149" s="317" t="s">
        <v>1477</v>
      </c>
      <c r="K149" s="314"/>
    </row>
    <row r="150" s="1" customFormat="1" ht="5.25" customHeight="1">
      <c r="B150" s="325"/>
      <c r="C150" s="320"/>
      <c r="D150" s="320"/>
      <c r="E150" s="320"/>
      <c r="F150" s="320"/>
      <c r="G150" s="321"/>
      <c r="H150" s="320"/>
      <c r="I150" s="320"/>
      <c r="J150" s="320"/>
      <c r="K150" s="348"/>
    </row>
    <row r="151" s="1" customFormat="1" ht="15" customHeight="1">
      <c r="B151" s="325"/>
      <c r="C151" s="352" t="s">
        <v>1481</v>
      </c>
      <c r="D151" s="300"/>
      <c r="E151" s="300"/>
      <c r="F151" s="353" t="s">
        <v>1478</v>
      </c>
      <c r="G151" s="300"/>
      <c r="H151" s="352" t="s">
        <v>1518</v>
      </c>
      <c r="I151" s="352" t="s">
        <v>1480</v>
      </c>
      <c r="J151" s="352">
        <v>120</v>
      </c>
      <c r="K151" s="348"/>
    </row>
    <row r="152" s="1" customFormat="1" ht="15" customHeight="1">
      <c r="B152" s="325"/>
      <c r="C152" s="352" t="s">
        <v>1527</v>
      </c>
      <c r="D152" s="300"/>
      <c r="E152" s="300"/>
      <c r="F152" s="353" t="s">
        <v>1478</v>
      </c>
      <c r="G152" s="300"/>
      <c r="H152" s="352" t="s">
        <v>1538</v>
      </c>
      <c r="I152" s="352" t="s">
        <v>1480</v>
      </c>
      <c r="J152" s="352" t="s">
        <v>1529</v>
      </c>
      <c r="K152" s="348"/>
    </row>
    <row r="153" s="1" customFormat="1" ht="15" customHeight="1">
      <c r="B153" s="325"/>
      <c r="C153" s="352" t="s">
        <v>1426</v>
      </c>
      <c r="D153" s="300"/>
      <c r="E153" s="300"/>
      <c r="F153" s="353" t="s">
        <v>1478</v>
      </c>
      <c r="G153" s="300"/>
      <c r="H153" s="352" t="s">
        <v>1539</v>
      </c>
      <c r="I153" s="352" t="s">
        <v>1480</v>
      </c>
      <c r="J153" s="352" t="s">
        <v>1529</v>
      </c>
      <c r="K153" s="348"/>
    </row>
    <row r="154" s="1" customFormat="1" ht="15" customHeight="1">
      <c r="B154" s="325"/>
      <c r="C154" s="352" t="s">
        <v>1483</v>
      </c>
      <c r="D154" s="300"/>
      <c r="E154" s="300"/>
      <c r="F154" s="353" t="s">
        <v>1484</v>
      </c>
      <c r="G154" s="300"/>
      <c r="H154" s="352" t="s">
        <v>1518</v>
      </c>
      <c r="I154" s="352" t="s">
        <v>1480</v>
      </c>
      <c r="J154" s="352">
        <v>50</v>
      </c>
      <c r="K154" s="348"/>
    </row>
    <row r="155" s="1" customFormat="1" ht="15" customHeight="1">
      <c r="B155" s="325"/>
      <c r="C155" s="352" t="s">
        <v>1486</v>
      </c>
      <c r="D155" s="300"/>
      <c r="E155" s="300"/>
      <c r="F155" s="353" t="s">
        <v>1478</v>
      </c>
      <c r="G155" s="300"/>
      <c r="H155" s="352" t="s">
        <v>1518</v>
      </c>
      <c r="I155" s="352" t="s">
        <v>1488</v>
      </c>
      <c r="J155" s="352"/>
      <c r="K155" s="348"/>
    </row>
    <row r="156" s="1" customFormat="1" ht="15" customHeight="1">
      <c r="B156" s="325"/>
      <c r="C156" s="352" t="s">
        <v>1497</v>
      </c>
      <c r="D156" s="300"/>
      <c r="E156" s="300"/>
      <c r="F156" s="353" t="s">
        <v>1484</v>
      </c>
      <c r="G156" s="300"/>
      <c r="H156" s="352" t="s">
        <v>1518</v>
      </c>
      <c r="I156" s="352" t="s">
        <v>1480</v>
      </c>
      <c r="J156" s="352">
        <v>50</v>
      </c>
      <c r="K156" s="348"/>
    </row>
    <row r="157" s="1" customFormat="1" ht="15" customHeight="1">
      <c r="B157" s="325"/>
      <c r="C157" s="352" t="s">
        <v>1505</v>
      </c>
      <c r="D157" s="300"/>
      <c r="E157" s="300"/>
      <c r="F157" s="353" t="s">
        <v>1484</v>
      </c>
      <c r="G157" s="300"/>
      <c r="H157" s="352" t="s">
        <v>1518</v>
      </c>
      <c r="I157" s="352" t="s">
        <v>1480</v>
      </c>
      <c r="J157" s="352">
        <v>50</v>
      </c>
      <c r="K157" s="348"/>
    </row>
    <row r="158" s="1" customFormat="1" ht="15" customHeight="1">
      <c r="B158" s="325"/>
      <c r="C158" s="352" t="s">
        <v>1503</v>
      </c>
      <c r="D158" s="300"/>
      <c r="E158" s="300"/>
      <c r="F158" s="353" t="s">
        <v>1484</v>
      </c>
      <c r="G158" s="300"/>
      <c r="H158" s="352" t="s">
        <v>1518</v>
      </c>
      <c r="I158" s="352" t="s">
        <v>1480</v>
      </c>
      <c r="J158" s="352">
        <v>50</v>
      </c>
      <c r="K158" s="348"/>
    </row>
    <row r="159" s="1" customFormat="1" ht="15" customHeight="1">
      <c r="B159" s="325"/>
      <c r="C159" s="352" t="s">
        <v>108</v>
      </c>
      <c r="D159" s="300"/>
      <c r="E159" s="300"/>
      <c r="F159" s="353" t="s">
        <v>1478</v>
      </c>
      <c r="G159" s="300"/>
      <c r="H159" s="352" t="s">
        <v>1540</v>
      </c>
      <c r="I159" s="352" t="s">
        <v>1480</v>
      </c>
      <c r="J159" s="352" t="s">
        <v>1541</v>
      </c>
      <c r="K159" s="348"/>
    </row>
    <row r="160" s="1" customFormat="1" ht="15" customHeight="1">
      <c r="B160" s="325"/>
      <c r="C160" s="352" t="s">
        <v>1542</v>
      </c>
      <c r="D160" s="300"/>
      <c r="E160" s="300"/>
      <c r="F160" s="353" t="s">
        <v>1478</v>
      </c>
      <c r="G160" s="300"/>
      <c r="H160" s="352" t="s">
        <v>1543</v>
      </c>
      <c r="I160" s="352" t="s">
        <v>1513</v>
      </c>
      <c r="J160" s="352"/>
      <c r="K160" s="348"/>
    </row>
    <row r="161" s="1" customFormat="1" ht="15" customHeight="1">
      <c r="B161" s="354"/>
      <c r="C161" s="334"/>
      <c r="D161" s="334"/>
      <c r="E161" s="334"/>
      <c r="F161" s="334"/>
      <c r="G161" s="334"/>
      <c r="H161" s="334"/>
      <c r="I161" s="334"/>
      <c r="J161" s="334"/>
      <c r="K161" s="355"/>
    </row>
    <row r="162" s="1" customFormat="1" ht="18.75" customHeight="1">
      <c r="B162" s="336"/>
      <c r="C162" s="346"/>
      <c r="D162" s="346"/>
      <c r="E162" s="346"/>
      <c r="F162" s="356"/>
      <c r="G162" s="346"/>
      <c r="H162" s="346"/>
      <c r="I162" s="346"/>
      <c r="J162" s="346"/>
      <c r="K162" s="336"/>
    </row>
    <row r="163" s="1" customFormat="1" ht="18.75" customHeight="1">
      <c r="B163" s="308"/>
      <c r="C163" s="308"/>
      <c r="D163" s="308"/>
      <c r="E163" s="308"/>
      <c r="F163" s="308"/>
      <c r="G163" s="308"/>
      <c r="H163" s="308"/>
      <c r="I163" s="308"/>
      <c r="J163" s="308"/>
      <c r="K163" s="308"/>
    </row>
    <row r="164" s="1" customFormat="1" ht="7.5" customHeight="1">
      <c r="B164" s="287"/>
      <c r="C164" s="288"/>
      <c r="D164" s="288"/>
      <c r="E164" s="288"/>
      <c r="F164" s="288"/>
      <c r="G164" s="288"/>
      <c r="H164" s="288"/>
      <c r="I164" s="288"/>
      <c r="J164" s="288"/>
      <c r="K164" s="289"/>
    </row>
    <row r="165" s="1" customFormat="1" ht="45" customHeight="1">
      <c r="B165" s="290"/>
      <c r="C165" s="291" t="s">
        <v>1544</v>
      </c>
      <c r="D165" s="291"/>
      <c r="E165" s="291"/>
      <c r="F165" s="291"/>
      <c r="G165" s="291"/>
      <c r="H165" s="291"/>
      <c r="I165" s="291"/>
      <c r="J165" s="291"/>
      <c r="K165" s="292"/>
    </row>
    <row r="166" s="1" customFormat="1" ht="17.25" customHeight="1">
      <c r="B166" s="290"/>
      <c r="C166" s="315" t="s">
        <v>1472</v>
      </c>
      <c r="D166" s="315"/>
      <c r="E166" s="315"/>
      <c r="F166" s="315" t="s">
        <v>1473</v>
      </c>
      <c r="G166" s="357"/>
      <c r="H166" s="358" t="s">
        <v>54</v>
      </c>
      <c r="I166" s="358" t="s">
        <v>57</v>
      </c>
      <c r="J166" s="315" t="s">
        <v>1474</v>
      </c>
      <c r="K166" s="292"/>
    </row>
    <row r="167" s="1" customFormat="1" ht="17.25" customHeight="1">
      <c r="B167" s="293"/>
      <c r="C167" s="317" t="s">
        <v>1475</v>
      </c>
      <c r="D167" s="317"/>
      <c r="E167" s="317"/>
      <c r="F167" s="318" t="s">
        <v>1476</v>
      </c>
      <c r="G167" s="359"/>
      <c r="H167" s="360"/>
      <c r="I167" s="360"/>
      <c r="J167" s="317" t="s">
        <v>1477</v>
      </c>
      <c r="K167" s="295"/>
    </row>
    <row r="168" s="1" customFormat="1" ht="5.25" customHeight="1">
      <c r="B168" s="325"/>
      <c r="C168" s="320"/>
      <c r="D168" s="320"/>
      <c r="E168" s="320"/>
      <c r="F168" s="320"/>
      <c r="G168" s="321"/>
      <c r="H168" s="320"/>
      <c r="I168" s="320"/>
      <c r="J168" s="320"/>
      <c r="K168" s="348"/>
    </row>
    <row r="169" s="1" customFormat="1" ht="15" customHeight="1">
      <c r="B169" s="325"/>
      <c r="C169" s="300" t="s">
        <v>1481</v>
      </c>
      <c r="D169" s="300"/>
      <c r="E169" s="300"/>
      <c r="F169" s="323" t="s">
        <v>1478</v>
      </c>
      <c r="G169" s="300"/>
      <c r="H169" s="300" t="s">
        <v>1518</v>
      </c>
      <c r="I169" s="300" t="s">
        <v>1480</v>
      </c>
      <c r="J169" s="300">
        <v>120</v>
      </c>
      <c r="K169" s="348"/>
    </row>
    <row r="170" s="1" customFormat="1" ht="15" customHeight="1">
      <c r="B170" s="325"/>
      <c r="C170" s="300" t="s">
        <v>1527</v>
      </c>
      <c r="D170" s="300"/>
      <c r="E170" s="300"/>
      <c r="F170" s="323" t="s">
        <v>1478</v>
      </c>
      <c r="G170" s="300"/>
      <c r="H170" s="300" t="s">
        <v>1528</v>
      </c>
      <c r="I170" s="300" t="s">
        <v>1480</v>
      </c>
      <c r="J170" s="300" t="s">
        <v>1529</v>
      </c>
      <c r="K170" s="348"/>
    </row>
    <row r="171" s="1" customFormat="1" ht="15" customHeight="1">
      <c r="B171" s="325"/>
      <c r="C171" s="300" t="s">
        <v>1426</v>
      </c>
      <c r="D171" s="300"/>
      <c r="E171" s="300"/>
      <c r="F171" s="323" t="s">
        <v>1478</v>
      </c>
      <c r="G171" s="300"/>
      <c r="H171" s="300" t="s">
        <v>1545</v>
      </c>
      <c r="I171" s="300" t="s">
        <v>1480</v>
      </c>
      <c r="J171" s="300" t="s">
        <v>1529</v>
      </c>
      <c r="K171" s="348"/>
    </row>
    <row r="172" s="1" customFormat="1" ht="15" customHeight="1">
      <c r="B172" s="325"/>
      <c r="C172" s="300" t="s">
        <v>1483</v>
      </c>
      <c r="D172" s="300"/>
      <c r="E172" s="300"/>
      <c r="F172" s="323" t="s">
        <v>1484</v>
      </c>
      <c r="G172" s="300"/>
      <c r="H172" s="300" t="s">
        <v>1545</v>
      </c>
      <c r="I172" s="300" t="s">
        <v>1480</v>
      </c>
      <c r="J172" s="300">
        <v>50</v>
      </c>
      <c r="K172" s="348"/>
    </row>
    <row r="173" s="1" customFormat="1" ht="15" customHeight="1">
      <c r="B173" s="325"/>
      <c r="C173" s="300" t="s">
        <v>1486</v>
      </c>
      <c r="D173" s="300"/>
      <c r="E173" s="300"/>
      <c r="F173" s="323" t="s">
        <v>1478</v>
      </c>
      <c r="G173" s="300"/>
      <c r="H173" s="300" t="s">
        <v>1545</v>
      </c>
      <c r="I173" s="300" t="s">
        <v>1488</v>
      </c>
      <c r="J173" s="300"/>
      <c r="K173" s="348"/>
    </row>
    <row r="174" s="1" customFormat="1" ht="15" customHeight="1">
      <c r="B174" s="325"/>
      <c r="C174" s="300" t="s">
        <v>1497</v>
      </c>
      <c r="D174" s="300"/>
      <c r="E174" s="300"/>
      <c r="F174" s="323" t="s">
        <v>1484</v>
      </c>
      <c r="G174" s="300"/>
      <c r="H174" s="300" t="s">
        <v>1545</v>
      </c>
      <c r="I174" s="300" t="s">
        <v>1480</v>
      </c>
      <c r="J174" s="300">
        <v>50</v>
      </c>
      <c r="K174" s="348"/>
    </row>
    <row r="175" s="1" customFormat="1" ht="15" customHeight="1">
      <c r="B175" s="325"/>
      <c r="C175" s="300" t="s">
        <v>1505</v>
      </c>
      <c r="D175" s="300"/>
      <c r="E175" s="300"/>
      <c r="F175" s="323" t="s">
        <v>1484</v>
      </c>
      <c r="G175" s="300"/>
      <c r="H175" s="300" t="s">
        <v>1545</v>
      </c>
      <c r="I175" s="300" t="s">
        <v>1480</v>
      </c>
      <c r="J175" s="300">
        <v>50</v>
      </c>
      <c r="K175" s="348"/>
    </row>
    <row r="176" s="1" customFormat="1" ht="15" customHeight="1">
      <c r="B176" s="325"/>
      <c r="C176" s="300" t="s">
        <v>1503</v>
      </c>
      <c r="D176" s="300"/>
      <c r="E176" s="300"/>
      <c r="F176" s="323" t="s">
        <v>1484</v>
      </c>
      <c r="G176" s="300"/>
      <c r="H176" s="300" t="s">
        <v>1545</v>
      </c>
      <c r="I176" s="300" t="s">
        <v>1480</v>
      </c>
      <c r="J176" s="300">
        <v>50</v>
      </c>
      <c r="K176" s="348"/>
    </row>
    <row r="177" s="1" customFormat="1" ht="15" customHeight="1">
      <c r="B177" s="325"/>
      <c r="C177" s="300" t="s">
        <v>118</v>
      </c>
      <c r="D177" s="300"/>
      <c r="E177" s="300"/>
      <c r="F177" s="323" t="s">
        <v>1478</v>
      </c>
      <c r="G177" s="300"/>
      <c r="H177" s="300" t="s">
        <v>1546</v>
      </c>
      <c r="I177" s="300" t="s">
        <v>1547</v>
      </c>
      <c r="J177" s="300"/>
      <c r="K177" s="348"/>
    </row>
    <row r="178" s="1" customFormat="1" ht="15" customHeight="1">
      <c r="B178" s="325"/>
      <c r="C178" s="300" t="s">
        <v>57</v>
      </c>
      <c r="D178" s="300"/>
      <c r="E178" s="300"/>
      <c r="F178" s="323" t="s">
        <v>1478</v>
      </c>
      <c r="G178" s="300"/>
      <c r="H178" s="300" t="s">
        <v>1548</v>
      </c>
      <c r="I178" s="300" t="s">
        <v>1549</v>
      </c>
      <c r="J178" s="300">
        <v>1</v>
      </c>
      <c r="K178" s="348"/>
    </row>
    <row r="179" s="1" customFormat="1" ht="15" customHeight="1">
      <c r="B179" s="325"/>
      <c r="C179" s="300" t="s">
        <v>53</v>
      </c>
      <c r="D179" s="300"/>
      <c r="E179" s="300"/>
      <c r="F179" s="323" t="s">
        <v>1478</v>
      </c>
      <c r="G179" s="300"/>
      <c r="H179" s="300" t="s">
        <v>1550</v>
      </c>
      <c r="I179" s="300" t="s">
        <v>1480</v>
      </c>
      <c r="J179" s="300">
        <v>20</v>
      </c>
      <c r="K179" s="348"/>
    </row>
    <row r="180" s="1" customFormat="1" ht="15" customHeight="1">
      <c r="B180" s="325"/>
      <c r="C180" s="300" t="s">
        <v>54</v>
      </c>
      <c r="D180" s="300"/>
      <c r="E180" s="300"/>
      <c r="F180" s="323" t="s">
        <v>1478</v>
      </c>
      <c r="G180" s="300"/>
      <c r="H180" s="300" t="s">
        <v>1551</v>
      </c>
      <c r="I180" s="300" t="s">
        <v>1480</v>
      </c>
      <c r="J180" s="300">
        <v>255</v>
      </c>
      <c r="K180" s="348"/>
    </row>
    <row r="181" s="1" customFormat="1" ht="15" customHeight="1">
      <c r="B181" s="325"/>
      <c r="C181" s="300" t="s">
        <v>119</v>
      </c>
      <c r="D181" s="300"/>
      <c r="E181" s="300"/>
      <c r="F181" s="323" t="s">
        <v>1478</v>
      </c>
      <c r="G181" s="300"/>
      <c r="H181" s="300" t="s">
        <v>1442</v>
      </c>
      <c r="I181" s="300" t="s">
        <v>1480</v>
      </c>
      <c r="J181" s="300">
        <v>10</v>
      </c>
      <c r="K181" s="348"/>
    </row>
    <row r="182" s="1" customFormat="1" ht="15" customHeight="1">
      <c r="B182" s="325"/>
      <c r="C182" s="300" t="s">
        <v>120</v>
      </c>
      <c r="D182" s="300"/>
      <c r="E182" s="300"/>
      <c r="F182" s="323" t="s">
        <v>1478</v>
      </c>
      <c r="G182" s="300"/>
      <c r="H182" s="300" t="s">
        <v>1552</v>
      </c>
      <c r="I182" s="300" t="s">
        <v>1513</v>
      </c>
      <c r="J182" s="300"/>
      <c r="K182" s="348"/>
    </row>
    <row r="183" s="1" customFormat="1" ht="15" customHeight="1">
      <c r="B183" s="325"/>
      <c r="C183" s="300" t="s">
        <v>1553</v>
      </c>
      <c r="D183" s="300"/>
      <c r="E183" s="300"/>
      <c r="F183" s="323" t="s">
        <v>1478</v>
      </c>
      <c r="G183" s="300"/>
      <c r="H183" s="300" t="s">
        <v>1554</v>
      </c>
      <c r="I183" s="300" t="s">
        <v>1513</v>
      </c>
      <c r="J183" s="300"/>
      <c r="K183" s="348"/>
    </row>
    <row r="184" s="1" customFormat="1" ht="15" customHeight="1">
      <c r="B184" s="325"/>
      <c r="C184" s="300" t="s">
        <v>1542</v>
      </c>
      <c r="D184" s="300"/>
      <c r="E184" s="300"/>
      <c r="F184" s="323" t="s">
        <v>1478</v>
      </c>
      <c r="G184" s="300"/>
      <c r="H184" s="300" t="s">
        <v>1555</v>
      </c>
      <c r="I184" s="300" t="s">
        <v>1513</v>
      </c>
      <c r="J184" s="300"/>
      <c r="K184" s="348"/>
    </row>
    <row r="185" s="1" customFormat="1" ht="15" customHeight="1">
      <c r="B185" s="325"/>
      <c r="C185" s="300" t="s">
        <v>122</v>
      </c>
      <c r="D185" s="300"/>
      <c r="E185" s="300"/>
      <c r="F185" s="323" t="s">
        <v>1484</v>
      </c>
      <c r="G185" s="300"/>
      <c r="H185" s="300" t="s">
        <v>1556</v>
      </c>
      <c r="I185" s="300" t="s">
        <v>1480</v>
      </c>
      <c r="J185" s="300">
        <v>50</v>
      </c>
      <c r="K185" s="348"/>
    </row>
    <row r="186" s="1" customFormat="1" ht="15" customHeight="1">
      <c r="B186" s="325"/>
      <c r="C186" s="300" t="s">
        <v>1557</v>
      </c>
      <c r="D186" s="300"/>
      <c r="E186" s="300"/>
      <c r="F186" s="323" t="s">
        <v>1484</v>
      </c>
      <c r="G186" s="300"/>
      <c r="H186" s="300" t="s">
        <v>1558</v>
      </c>
      <c r="I186" s="300" t="s">
        <v>1559</v>
      </c>
      <c r="J186" s="300"/>
      <c r="K186" s="348"/>
    </row>
    <row r="187" s="1" customFormat="1" ht="15" customHeight="1">
      <c r="B187" s="325"/>
      <c r="C187" s="300" t="s">
        <v>1560</v>
      </c>
      <c r="D187" s="300"/>
      <c r="E187" s="300"/>
      <c r="F187" s="323" t="s">
        <v>1484</v>
      </c>
      <c r="G187" s="300"/>
      <c r="H187" s="300" t="s">
        <v>1561</v>
      </c>
      <c r="I187" s="300" t="s">
        <v>1559</v>
      </c>
      <c r="J187" s="300"/>
      <c r="K187" s="348"/>
    </row>
    <row r="188" s="1" customFormat="1" ht="15" customHeight="1">
      <c r="B188" s="325"/>
      <c r="C188" s="300" t="s">
        <v>1562</v>
      </c>
      <c r="D188" s="300"/>
      <c r="E188" s="300"/>
      <c r="F188" s="323" t="s">
        <v>1484</v>
      </c>
      <c r="G188" s="300"/>
      <c r="H188" s="300" t="s">
        <v>1563</v>
      </c>
      <c r="I188" s="300" t="s">
        <v>1559</v>
      </c>
      <c r="J188" s="300"/>
      <c r="K188" s="348"/>
    </row>
    <row r="189" s="1" customFormat="1" ht="15" customHeight="1">
      <c r="B189" s="325"/>
      <c r="C189" s="361" t="s">
        <v>1564</v>
      </c>
      <c r="D189" s="300"/>
      <c r="E189" s="300"/>
      <c r="F189" s="323" t="s">
        <v>1484</v>
      </c>
      <c r="G189" s="300"/>
      <c r="H189" s="300" t="s">
        <v>1565</v>
      </c>
      <c r="I189" s="300" t="s">
        <v>1566</v>
      </c>
      <c r="J189" s="362" t="s">
        <v>1567</v>
      </c>
      <c r="K189" s="348"/>
    </row>
    <row r="190" s="18" customFormat="1" ht="15" customHeight="1">
      <c r="B190" s="363"/>
      <c r="C190" s="364" t="s">
        <v>1568</v>
      </c>
      <c r="D190" s="365"/>
      <c r="E190" s="365"/>
      <c r="F190" s="366" t="s">
        <v>1484</v>
      </c>
      <c r="G190" s="365"/>
      <c r="H190" s="365" t="s">
        <v>1569</v>
      </c>
      <c r="I190" s="365" t="s">
        <v>1566</v>
      </c>
      <c r="J190" s="367" t="s">
        <v>1567</v>
      </c>
      <c r="K190" s="368"/>
    </row>
    <row r="191" s="1" customFormat="1" ht="15" customHeight="1">
      <c r="B191" s="325"/>
      <c r="C191" s="361" t="s">
        <v>42</v>
      </c>
      <c r="D191" s="300"/>
      <c r="E191" s="300"/>
      <c r="F191" s="323" t="s">
        <v>1478</v>
      </c>
      <c r="G191" s="300"/>
      <c r="H191" s="297" t="s">
        <v>1570</v>
      </c>
      <c r="I191" s="300" t="s">
        <v>1571</v>
      </c>
      <c r="J191" s="300"/>
      <c r="K191" s="348"/>
    </row>
    <row r="192" s="1" customFormat="1" ht="15" customHeight="1">
      <c r="B192" s="325"/>
      <c r="C192" s="361" t="s">
        <v>1572</v>
      </c>
      <c r="D192" s="300"/>
      <c r="E192" s="300"/>
      <c r="F192" s="323" t="s">
        <v>1478</v>
      </c>
      <c r="G192" s="300"/>
      <c r="H192" s="300" t="s">
        <v>1573</v>
      </c>
      <c r="I192" s="300" t="s">
        <v>1513</v>
      </c>
      <c r="J192" s="300"/>
      <c r="K192" s="348"/>
    </row>
    <row r="193" s="1" customFormat="1" ht="15" customHeight="1">
      <c r="B193" s="325"/>
      <c r="C193" s="361" t="s">
        <v>1574</v>
      </c>
      <c r="D193" s="300"/>
      <c r="E193" s="300"/>
      <c r="F193" s="323" t="s">
        <v>1478</v>
      </c>
      <c r="G193" s="300"/>
      <c r="H193" s="300" t="s">
        <v>1575</v>
      </c>
      <c r="I193" s="300" t="s">
        <v>1513</v>
      </c>
      <c r="J193" s="300"/>
      <c r="K193" s="348"/>
    </row>
    <row r="194" s="1" customFormat="1" ht="15" customHeight="1">
      <c r="B194" s="325"/>
      <c r="C194" s="361" t="s">
        <v>1576</v>
      </c>
      <c r="D194" s="300"/>
      <c r="E194" s="300"/>
      <c r="F194" s="323" t="s">
        <v>1484</v>
      </c>
      <c r="G194" s="300"/>
      <c r="H194" s="300" t="s">
        <v>1577</v>
      </c>
      <c r="I194" s="300" t="s">
        <v>1513</v>
      </c>
      <c r="J194" s="300"/>
      <c r="K194" s="348"/>
    </row>
    <row r="195" s="1" customFormat="1" ht="15" customHeight="1">
      <c r="B195" s="354"/>
      <c r="C195" s="369"/>
      <c r="D195" s="334"/>
      <c r="E195" s="334"/>
      <c r="F195" s="334"/>
      <c r="G195" s="334"/>
      <c r="H195" s="334"/>
      <c r="I195" s="334"/>
      <c r="J195" s="334"/>
      <c r="K195" s="355"/>
    </row>
    <row r="196" s="1" customFormat="1" ht="18.75" customHeight="1">
      <c r="B196" s="336"/>
      <c r="C196" s="346"/>
      <c r="D196" s="346"/>
      <c r="E196" s="346"/>
      <c r="F196" s="356"/>
      <c r="G196" s="346"/>
      <c r="H196" s="346"/>
      <c r="I196" s="346"/>
      <c r="J196" s="346"/>
      <c r="K196" s="336"/>
    </row>
    <row r="197" s="1" customFormat="1" ht="18.75" customHeight="1">
      <c r="B197" s="336"/>
      <c r="C197" s="346"/>
      <c r="D197" s="346"/>
      <c r="E197" s="346"/>
      <c r="F197" s="356"/>
      <c r="G197" s="346"/>
      <c r="H197" s="346"/>
      <c r="I197" s="346"/>
      <c r="J197" s="346"/>
      <c r="K197" s="336"/>
    </row>
    <row r="198" s="1" customFormat="1" ht="18.75" customHeight="1">
      <c r="B198" s="308"/>
      <c r="C198" s="308"/>
      <c r="D198" s="308"/>
      <c r="E198" s="308"/>
      <c r="F198" s="308"/>
      <c r="G198" s="308"/>
      <c r="H198" s="308"/>
      <c r="I198" s="308"/>
      <c r="J198" s="308"/>
      <c r="K198" s="308"/>
    </row>
    <row r="199" s="1" customFormat="1" ht="13.5">
      <c r="B199" s="287"/>
      <c r="C199" s="288"/>
      <c r="D199" s="288"/>
      <c r="E199" s="288"/>
      <c r="F199" s="288"/>
      <c r="G199" s="288"/>
      <c r="H199" s="288"/>
      <c r="I199" s="288"/>
      <c r="J199" s="288"/>
      <c r="K199" s="289"/>
    </row>
    <row r="200" s="1" customFormat="1" ht="21">
      <c r="B200" s="290"/>
      <c r="C200" s="291" t="s">
        <v>1578</v>
      </c>
      <c r="D200" s="291"/>
      <c r="E200" s="291"/>
      <c r="F200" s="291"/>
      <c r="G200" s="291"/>
      <c r="H200" s="291"/>
      <c r="I200" s="291"/>
      <c r="J200" s="291"/>
      <c r="K200" s="292"/>
    </row>
    <row r="201" s="1" customFormat="1" ht="25.5" customHeight="1">
      <c r="B201" s="290"/>
      <c r="C201" s="370" t="s">
        <v>1579</v>
      </c>
      <c r="D201" s="370"/>
      <c r="E201" s="370"/>
      <c r="F201" s="370" t="s">
        <v>1580</v>
      </c>
      <c r="G201" s="371"/>
      <c r="H201" s="370" t="s">
        <v>1581</v>
      </c>
      <c r="I201" s="370"/>
      <c r="J201" s="370"/>
      <c r="K201" s="292"/>
    </row>
    <row r="202" s="1" customFormat="1" ht="5.25" customHeight="1">
      <c r="B202" s="325"/>
      <c r="C202" s="320"/>
      <c r="D202" s="320"/>
      <c r="E202" s="320"/>
      <c r="F202" s="320"/>
      <c r="G202" s="346"/>
      <c r="H202" s="320"/>
      <c r="I202" s="320"/>
      <c r="J202" s="320"/>
      <c r="K202" s="348"/>
    </row>
    <row r="203" s="1" customFormat="1" ht="15" customHeight="1">
      <c r="B203" s="325"/>
      <c r="C203" s="300" t="s">
        <v>1571</v>
      </c>
      <c r="D203" s="300"/>
      <c r="E203" s="300"/>
      <c r="F203" s="323" t="s">
        <v>43</v>
      </c>
      <c r="G203" s="300"/>
      <c r="H203" s="300" t="s">
        <v>1582</v>
      </c>
      <c r="I203" s="300"/>
      <c r="J203" s="300"/>
      <c r="K203" s="348"/>
    </row>
    <row r="204" s="1" customFormat="1" ht="15" customHeight="1">
      <c r="B204" s="325"/>
      <c r="C204" s="300"/>
      <c r="D204" s="300"/>
      <c r="E204" s="300"/>
      <c r="F204" s="323" t="s">
        <v>44</v>
      </c>
      <c r="G204" s="300"/>
      <c r="H204" s="300" t="s">
        <v>1583</v>
      </c>
      <c r="I204" s="300"/>
      <c r="J204" s="300"/>
      <c r="K204" s="348"/>
    </row>
    <row r="205" s="1" customFormat="1" ht="15" customHeight="1">
      <c r="B205" s="325"/>
      <c r="C205" s="300"/>
      <c r="D205" s="300"/>
      <c r="E205" s="300"/>
      <c r="F205" s="323" t="s">
        <v>47</v>
      </c>
      <c r="G205" s="300"/>
      <c r="H205" s="300" t="s">
        <v>1584</v>
      </c>
      <c r="I205" s="300"/>
      <c r="J205" s="300"/>
      <c r="K205" s="348"/>
    </row>
    <row r="206" s="1" customFormat="1" ht="15" customHeight="1">
      <c r="B206" s="325"/>
      <c r="C206" s="300"/>
      <c r="D206" s="300"/>
      <c r="E206" s="300"/>
      <c r="F206" s="323" t="s">
        <v>45</v>
      </c>
      <c r="G206" s="300"/>
      <c r="H206" s="300" t="s">
        <v>1585</v>
      </c>
      <c r="I206" s="300"/>
      <c r="J206" s="300"/>
      <c r="K206" s="348"/>
    </row>
    <row r="207" s="1" customFormat="1" ht="15" customHeight="1">
      <c r="B207" s="325"/>
      <c r="C207" s="300"/>
      <c r="D207" s="300"/>
      <c r="E207" s="300"/>
      <c r="F207" s="323" t="s">
        <v>46</v>
      </c>
      <c r="G207" s="300"/>
      <c r="H207" s="300" t="s">
        <v>1586</v>
      </c>
      <c r="I207" s="300"/>
      <c r="J207" s="300"/>
      <c r="K207" s="348"/>
    </row>
    <row r="208" s="1" customFormat="1" ht="15" customHeight="1">
      <c r="B208" s="325"/>
      <c r="C208" s="300"/>
      <c r="D208" s="300"/>
      <c r="E208" s="300"/>
      <c r="F208" s="323"/>
      <c r="G208" s="300"/>
      <c r="H208" s="300"/>
      <c r="I208" s="300"/>
      <c r="J208" s="300"/>
      <c r="K208" s="348"/>
    </row>
    <row r="209" s="1" customFormat="1" ht="15" customHeight="1">
      <c r="B209" s="325"/>
      <c r="C209" s="300" t="s">
        <v>1525</v>
      </c>
      <c r="D209" s="300"/>
      <c r="E209" s="300"/>
      <c r="F209" s="323" t="s">
        <v>79</v>
      </c>
      <c r="G209" s="300"/>
      <c r="H209" s="300" t="s">
        <v>1587</v>
      </c>
      <c r="I209" s="300"/>
      <c r="J209" s="300"/>
      <c r="K209" s="348"/>
    </row>
    <row r="210" s="1" customFormat="1" ht="15" customHeight="1">
      <c r="B210" s="325"/>
      <c r="C210" s="300"/>
      <c r="D210" s="300"/>
      <c r="E210" s="300"/>
      <c r="F210" s="323" t="s">
        <v>1421</v>
      </c>
      <c r="G210" s="300"/>
      <c r="H210" s="300" t="s">
        <v>1422</v>
      </c>
      <c r="I210" s="300"/>
      <c r="J210" s="300"/>
      <c r="K210" s="348"/>
    </row>
    <row r="211" s="1" customFormat="1" ht="15" customHeight="1">
      <c r="B211" s="325"/>
      <c r="C211" s="300"/>
      <c r="D211" s="300"/>
      <c r="E211" s="300"/>
      <c r="F211" s="323" t="s">
        <v>1419</v>
      </c>
      <c r="G211" s="300"/>
      <c r="H211" s="300" t="s">
        <v>1588</v>
      </c>
      <c r="I211" s="300"/>
      <c r="J211" s="300"/>
      <c r="K211" s="348"/>
    </row>
    <row r="212" s="1" customFormat="1" ht="15" customHeight="1">
      <c r="B212" s="372"/>
      <c r="C212" s="300"/>
      <c r="D212" s="300"/>
      <c r="E212" s="300"/>
      <c r="F212" s="323" t="s">
        <v>99</v>
      </c>
      <c r="G212" s="361"/>
      <c r="H212" s="352" t="s">
        <v>1423</v>
      </c>
      <c r="I212" s="352"/>
      <c r="J212" s="352"/>
      <c r="K212" s="373"/>
    </row>
    <row r="213" s="1" customFormat="1" ht="15" customHeight="1">
      <c r="B213" s="372"/>
      <c r="C213" s="300"/>
      <c r="D213" s="300"/>
      <c r="E213" s="300"/>
      <c r="F213" s="323" t="s">
        <v>1424</v>
      </c>
      <c r="G213" s="361"/>
      <c r="H213" s="352" t="s">
        <v>1399</v>
      </c>
      <c r="I213" s="352"/>
      <c r="J213" s="352"/>
      <c r="K213" s="373"/>
    </row>
    <row r="214" s="1" customFormat="1" ht="15" customHeight="1">
      <c r="B214" s="372"/>
      <c r="C214" s="300"/>
      <c r="D214" s="300"/>
      <c r="E214" s="300"/>
      <c r="F214" s="323"/>
      <c r="G214" s="361"/>
      <c r="H214" s="352"/>
      <c r="I214" s="352"/>
      <c r="J214" s="352"/>
      <c r="K214" s="373"/>
    </row>
    <row r="215" s="1" customFormat="1" ht="15" customHeight="1">
      <c r="B215" s="372"/>
      <c r="C215" s="300" t="s">
        <v>1549</v>
      </c>
      <c r="D215" s="300"/>
      <c r="E215" s="300"/>
      <c r="F215" s="323">
        <v>1</v>
      </c>
      <c r="G215" s="361"/>
      <c r="H215" s="352" t="s">
        <v>1589</v>
      </c>
      <c r="I215" s="352"/>
      <c r="J215" s="352"/>
      <c r="K215" s="373"/>
    </row>
    <row r="216" s="1" customFormat="1" ht="15" customHeight="1">
      <c r="B216" s="372"/>
      <c r="C216" s="300"/>
      <c r="D216" s="300"/>
      <c r="E216" s="300"/>
      <c r="F216" s="323">
        <v>2</v>
      </c>
      <c r="G216" s="361"/>
      <c r="H216" s="352" t="s">
        <v>1590</v>
      </c>
      <c r="I216" s="352"/>
      <c r="J216" s="352"/>
      <c r="K216" s="373"/>
    </row>
    <row r="217" s="1" customFormat="1" ht="15" customHeight="1">
      <c r="B217" s="372"/>
      <c r="C217" s="300"/>
      <c r="D217" s="300"/>
      <c r="E217" s="300"/>
      <c r="F217" s="323">
        <v>3</v>
      </c>
      <c r="G217" s="361"/>
      <c r="H217" s="352" t="s">
        <v>1591</v>
      </c>
      <c r="I217" s="352"/>
      <c r="J217" s="352"/>
      <c r="K217" s="373"/>
    </row>
    <row r="218" s="1" customFormat="1" ht="15" customHeight="1">
      <c r="B218" s="372"/>
      <c r="C218" s="300"/>
      <c r="D218" s="300"/>
      <c r="E218" s="300"/>
      <c r="F218" s="323">
        <v>4</v>
      </c>
      <c r="G218" s="361"/>
      <c r="H218" s="352" t="s">
        <v>1592</v>
      </c>
      <c r="I218" s="352"/>
      <c r="J218" s="352"/>
      <c r="K218" s="373"/>
    </row>
    <row r="219" s="1" customFormat="1" ht="12.75" customHeight="1">
      <c r="B219" s="374"/>
      <c r="C219" s="375"/>
      <c r="D219" s="375"/>
      <c r="E219" s="375"/>
      <c r="F219" s="375"/>
      <c r="G219" s="375"/>
      <c r="H219" s="375"/>
      <c r="I219" s="375"/>
      <c r="J219" s="375"/>
      <c r="K219" s="376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HONZAL\x</dc:creator>
  <cp:lastModifiedBy>HONZAL\x</cp:lastModifiedBy>
  <dcterms:created xsi:type="dcterms:W3CDTF">2024-05-02T07:32:36Z</dcterms:created>
  <dcterms:modified xsi:type="dcterms:W3CDTF">2024-05-02T07:32:51Z</dcterms:modified>
</cp:coreProperties>
</file>